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D:\Arhiva\Arhiva1\JAVNA NABAVA\JAVNA NABAVA 2025\GRAĐEVINSKI RADOVI TRIBINA SLOGA I SRC\"/>
    </mc:Choice>
  </mc:AlternateContent>
  <xr:revisionPtr revIDLastSave="0" documentId="13_ncr:1_{EC278306-4994-4392-9325-3525DF183223}" xr6:coauthVersionLast="47" xr6:coauthVersionMax="47" xr10:uidLastSave="{00000000-0000-0000-0000-000000000000}"/>
  <bookViews>
    <workbookView xWindow="-120" yWindow="-120" windowWidth="25440" windowHeight="15270" tabRatio="904" activeTab="2" xr2:uid="{00000000-000D-0000-FFFF-FFFF00000000}"/>
  </bookViews>
  <sheets>
    <sheet name="NASLOVNA" sheetId="31" r:id="rId1"/>
    <sheet name="01. Građevinski radovi" sheetId="11" r:id="rId2"/>
    <sheet name="REKAPITULACIJA" sheetId="6" r:id="rId3"/>
    <sheet name="Opće napomene" sheetId="2" r:id="rId4"/>
  </sheets>
  <definedNames>
    <definedName name="_xlnm.Print_Area" localSheetId="1">'01. Građevinski radovi'!$A$1:$F$57</definedName>
    <definedName name="_xlnm.Print_Area" localSheetId="0">NASLOVNA!$A$1:$B$33</definedName>
    <definedName name="_xlnm.Print_Area" localSheetId="2">REKAPITULACIJA!$A$1:$C$32</definedName>
  </definedNames>
  <calcPr calcId="191029" fullPrecision="0"/>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55" i="11" l="1"/>
  <c r="D51" i="11"/>
  <c r="D47" i="11"/>
  <c r="D43" i="11"/>
  <c r="D41" i="11"/>
  <c r="D40" i="11"/>
  <c r="D27" i="11"/>
  <c r="D23" i="11"/>
  <c r="D17" i="11"/>
  <c r="F43" i="11" l="1"/>
  <c r="F51" i="11" l="1"/>
  <c r="F47" i="11" l="1"/>
  <c r="F23" i="11"/>
  <c r="F7" i="11" l="1"/>
  <c r="F9" i="11" s="1"/>
  <c r="B57" i="11" l="1"/>
  <c r="F27" i="11" l="1"/>
  <c r="C5" i="6" l="1"/>
  <c r="F55" i="11" l="1"/>
  <c r="F41" i="11" l="1"/>
  <c r="F40" i="11"/>
  <c r="D42" i="11" l="1"/>
  <c r="F42" i="11" l="1"/>
  <c r="F57" i="11" l="1"/>
  <c r="C9" i="6" s="1"/>
  <c r="F17" i="11"/>
  <c r="F29" i="11" l="1"/>
  <c r="C7" i="6" s="1"/>
  <c r="C18" i="6" l="1"/>
  <c r="C22" i="6" s="1"/>
  <c r="C24" i="6" s="1"/>
  <c r="C26" i="6" s="1"/>
</calcChain>
</file>

<file path=xl/sharedStrings.xml><?xml version="1.0" encoding="utf-8"?>
<sst xmlns="http://schemas.openxmlformats.org/spreadsheetml/2006/main" count="116" uniqueCount="102">
  <si>
    <t>Naziv građevine:</t>
  </si>
  <si>
    <t>OPĆE NAPOMENE</t>
  </si>
  <si>
    <r>
      <rPr>
        <b/>
        <sz val="10"/>
        <color theme="1"/>
        <rFont val="Calibri"/>
        <family val="2"/>
        <charset val="238"/>
        <scheme val="minor"/>
      </rPr>
      <t>DODATNI RADOVI:</t>
    </r>
    <r>
      <rPr>
        <sz val="10"/>
        <color theme="1"/>
        <rFont val="Calibri"/>
        <family val="2"/>
        <charset val="238"/>
        <scheme val="minor"/>
      </rPr>
      <t xml:space="preserve"> Za sve dodatne radove koji nisu predviđeni projektom ili troškovnikom potrebno je tražiti odobrenje od strane nadzornog inženjera i investitora.  Bez navedenog odobrenja njihova izvedba se ne će priznati niti obračunati. </t>
    </r>
  </si>
  <si>
    <t>KONTROLA I OSIGURANJE KVALITETE</t>
  </si>
  <si>
    <t>Izvođenjem završnih radova na pojedinim elementima građevine (na građevini) mora se osigurati:
• funkcija,
• postojanost,
• stabilnost,
• sigurnost,
• preciznost,
• trajnost,
• estetski izgled,
• racionalnost i ekonomičnost,
• higijensko-tehnički uvjeti,
• kvaliteta.</t>
  </si>
  <si>
    <t xml:space="preserve">Pod funkcijom elemenata smatra se prilagođavanje i usklađivanje s namjenom objekta i eksploatacijskim specifičnostima te klimatsko atmosferskim i drugim uvjetima utvrđenim za područje na kojem se nalazi građevina. Postojanost izvedenih radova smatra se nepromjenjivost boje, oblika i strukture materijala i elemenata u propisanom razdoblju. Stabilnost izvedenih završnih radova smatra se otpornost prema kemijskim i mehaničkim utjecajima elemenata sklopova građevine. Sigurnost u izvođenju završnih radova odnosi se na korisnike građevine, prolaze, promet, susjedne objekte i okolinu, te na prolaznike, pri izvedbi i održavanju objekata, osobito pri upotrebi materijala koji mogu ugroziti život i zdravlje ljudi. Pod preciznošću se podrazumijeva točnost u izvođenju završnih radova na elementima građevine u granicama dopuštenih odstupanja. Odstupanje mora biti definirano projektom, u skladu da odgovarajućim standardima za sve slučajeve kojima je preciznost uvjet ispravna funkcioniranja i elemenata građevine. </t>
  </si>
  <si>
    <t>U odabiru materijala pri izvođenju završnih radova mora se voditi računa o higijensko tehničkim uvjetima, što podrazumijeva lako i jednostavno održavanje pri eksploataciji i sprječavanju ozljeda i eventualnih štetnih utjecaja za korisnike građevina. Izvođenjem završnih radova na građevinama (elementima) moraju se za svaku građevinu osigurati odgovarajuće karakteristike kvalitete. Materijali i sklopovi, pojedini elementi i njihovi dijelovi koji se upotrebljavaju za izvođenje elemenata građevina moraju biti opskrbljeni dokazom o kvaliteti.</t>
  </si>
  <si>
    <t>kom</t>
  </si>
  <si>
    <t>UKUPNO:</t>
  </si>
  <si>
    <t>Zemljani radovi</t>
  </si>
  <si>
    <t>MJ</t>
  </si>
  <si>
    <t>KOLIČINA</t>
  </si>
  <si>
    <t>JED. CIJENA</t>
  </si>
  <si>
    <t>01.00</t>
  </si>
  <si>
    <t>02.00</t>
  </si>
  <si>
    <r>
      <rPr>
        <b/>
        <sz val="10"/>
        <color theme="1"/>
        <rFont val="Calibri"/>
        <family val="2"/>
        <charset val="238"/>
        <scheme val="minor"/>
      </rPr>
      <t>UGRADNJA MATERIJALA I OPREME:</t>
    </r>
    <r>
      <rPr>
        <sz val="10"/>
        <color theme="1"/>
        <rFont val="Calibri"/>
        <family val="2"/>
        <charset val="238"/>
        <scheme val="minor"/>
      </rPr>
      <t xml:space="preserve"> Za sav ugrađeni materijal i opremu potrebno je prije njihove ugradnje dostaviti nadzornom inženjeru odgovarajuće dokaze sukladnosti (Izjave o svojstvima, Certifikat o stalnosti svojstava, Tehnički list, Certifikat o sukladnosti tvorničke kontrole kvalitete, Izvještaj o ispitivanju, ...) radi odobrenja materijala. Sav ugrađeni materijal i oprema za koji nije dostavljena sve potrebna i ispravna dokumentacija ili nije dano odobrenje od strane nadzornog inženjera za njihovu ugradnju, neće se priznati kao izvedeni rad. </t>
    </r>
  </si>
  <si>
    <t>INGOLAB d.o.o.</t>
  </si>
  <si>
    <t>Franje Punčeca 6, 40000 Čakovec</t>
  </si>
  <si>
    <t>OIB: 49129544977</t>
  </si>
  <si>
    <t>Vrsta troškovnika:</t>
  </si>
  <si>
    <t>Oznaka:</t>
  </si>
  <si>
    <t>Lokacija:</t>
  </si>
  <si>
    <t>Velimir Pavlic, dipl.ing.građ.</t>
  </si>
  <si>
    <t>Mjesto i datum:</t>
  </si>
  <si>
    <t>Projektant:</t>
  </si>
  <si>
    <t>m²</t>
  </si>
  <si>
    <t>ZEMLJANI RADOVI</t>
  </si>
  <si>
    <t>m³</t>
  </si>
  <si>
    <t>ZEMLJANI RADOVI:</t>
  </si>
  <si>
    <t>Suradnik projektanta:</t>
  </si>
  <si>
    <t>REKAPITULACIJA RADOVA</t>
  </si>
  <si>
    <t>UKUPNO (EUR)</t>
  </si>
  <si>
    <t>PDV 25% [EUR]:</t>
  </si>
  <si>
    <t>UKUPNO [EUR] (sa PDV-om):</t>
  </si>
  <si>
    <t>kg</t>
  </si>
  <si>
    <r>
      <rPr>
        <b/>
        <sz val="10"/>
        <color theme="1"/>
        <rFont val="Calibri"/>
        <family val="2"/>
        <charset val="238"/>
        <scheme val="minor"/>
      </rPr>
      <t>ODOBRENJE TEHNIČKE DOKUMENTACIJE:</t>
    </r>
    <r>
      <rPr>
        <sz val="10"/>
        <color theme="1"/>
        <rFont val="Calibri"/>
        <family val="2"/>
        <charset val="238"/>
        <scheme val="minor"/>
      </rPr>
      <t xml:space="preserve"> Prije izvedbe radova potrebno je nadzornom inženjeru dostaviti na pregled i odobrenje:  prijedlog izvedbe radova na drugačiji način nego je to predviđeno projektom.</t>
    </r>
  </si>
  <si>
    <t>Direktor INGOLAB d.o.o.:</t>
  </si>
  <si>
    <r>
      <rPr>
        <b/>
        <sz val="10"/>
        <color theme="1"/>
        <rFont val="Calibri"/>
        <family val="2"/>
        <charset val="238"/>
        <scheme val="minor"/>
      </rPr>
      <t>ORGANIZACIJA GRADILIŠTA:</t>
    </r>
    <r>
      <rPr>
        <sz val="10"/>
        <color theme="1"/>
        <rFont val="Calibri"/>
        <family val="2"/>
        <charset val="238"/>
        <scheme val="minor"/>
      </rPr>
      <t xml:space="preserve"> Izvođač je dužan tijekom čitavog vremena izvođenja radova gradilište održavati čistim i urednim. Odgovoran je da na propisan način zbrinjava otpad, a eventualne troškove ukalkulira u jedinične cijene, jer se neće posebno obračunavati. Priprema svih radnih površina i platoa (npr. izvedba šljunčanog nasipa za manipulativne površine), sve za potrebe neometanog i pravilnog izvođenja radova obaveza su glavnog izvođača, te se neće dodatno obračunavati.</t>
    </r>
  </si>
  <si>
    <t>• Tehnički propis za građevinske konstrukcije (NN 17/17, 75/20, 7/22),
• Tehnički propis kojim se utvrđuju tih. specifikacije za građ. proizvode u usklađenom području,
• Tehnički propis o građevnim proizvodima (NN 35/18, 104/19).</t>
  </si>
  <si>
    <t>Sve radove potrebno je izvoditi u skladu s projektnom dokumentacijom, Zakonom o gradnji, Tehničkim propisima i ostalim propisima i pravilnicima koji proizlaze iz njih, norme na koje upućuju te pravilima struke. Za formiranje što kvalitetnije ponude potrebno je koristiti se kompletnom projektnom dokumentacijom (tekstilni i grafički dijelovi projekata) dostavljenom zajedno s troškovnikom, a prema potrebi izvršiti osobni pregled gradilišta.</t>
  </si>
  <si>
    <r>
      <rPr>
        <b/>
        <sz val="10"/>
        <color theme="1"/>
        <rFont val="Calibri"/>
        <family val="2"/>
        <charset val="238"/>
        <scheme val="minor"/>
      </rPr>
      <t>OBRAČUN RADOVA:</t>
    </r>
    <r>
      <rPr>
        <sz val="10"/>
        <color theme="1"/>
        <rFont val="Calibri"/>
        <family val="2"/>
        <charset val="238"/>
        <scheme val="minor"/>
      </rPr>
      <t xml:space="preserve"> Jediničnim cijenama svih radova obuhvaćeni su troškovi kompletno opisanog rada i svih materijala koji će se koristiti za realizaciju pojedine stavke, transportna sredstava za izvođenje radova, sav alat i pomoćna sredstva rada, zaštitna oprema i sve ostalo nužno za dovršetak pojedinih radova do pune funkcionalne gotovosti, a sve u skladu s važećim Zakonom o gradnji, Tehničkim propisima i Pravilnicima na koje upućuju. U cijenu radova su uključeni svi radovi zaštite opreme i proizvoda od prašine i oštećenje, premještanje opreme te vraćanje istog nakon završetka radova, radovi grubog i finog čišćenja tijekom izvedbe radova i nakon završetka, očuvanja i zaštite postojećih materijala i ugrađene opreme, izrada i vođenje prateće obavezne dokumentacije (program kontrole i osiguranja kvalitete betonske konstrukcije, planovi armature, sukcesivno prikupljanje dokaza sukladnosti ugrađenih materijala i opreme, vođenje građevinskog dnevnika u skladu s pravilnikom, vođenje građevinske knjige, dokazivanje kvalitete, ispitivanje modula stišljivosti tampona, vađenje uzoraka svježeg betona te ispitivanje tlačne čvrstoće i drugih projektom traženih parametara, …). Gradilište tijekom čitavog vremena treba održavati urednim, organiziranim i čistim te propisano zbrinjavati sav otpadni materijal uz predočenje dokaza o provedenom zbrinjavanju.</t>
    </r>
  </si>
  <si>
    <t>Prema Zakonu o građevnim proizvodima NN 76/13, 30/14 i tehničkom propisu o građevnim proizvodima NN 33/10; 87/10, 146/10, 81/11, 100/11, 130/12, 81/13, 136/14 tijekom građenja, a zbog osiguranja kvalitete ugrađenih materijala, mora se provesti kontrola materijala kako i proizvoda tako i dokaza na pojedinim vrstama materijala. Proizvodnu kontrolu ugrađenih materijala dokazuje se Izjavom o svojstvima dobivenom od proizvođača materijala, odnosno Certifikatom o stalnosti svojstava. Za materijale koji se izrađuju na gradilištu vrše se ispitivanja na temelju izrađenih probnih uzoraka. Ispitivanje vrše registrirane tvrtke. Dokazanu kontrolu provodi nadzorni inženjer na način da kontrolira dobivena izvješća izvršenim ispitivanjima materijala. Izvoditelj je dužan izvršiti odnosno provesti sva ispitivanja ugrađenih materijala a u skladu s važećim pravilnicima i standardima. Na zahtjev nadzornog inženjera i ukazane potrebe mogu se vršiti i ispitivanja ostalih materijala za koje se smatra da ne odgovaraju zahtijevanoj kvaliteti. Izvješće o dokazu kvalitete i dokazi sukladnosti ugrađenih materijala su sastavni dio dokumentacije za vršenje tehničkog pregleda građevine. Svi ugrađeni materijali, elementi i ugrađena oprema moraju svojim karakteristikama odgovarati, a kvalitetom zadovoljavati ispitivanja prema zahtjevima iz sljedećih tehničkih propisa te svih pravilnika i normi na koje oni upućuju:</t>
  </si>
  <si>
    <t>2.1.</t>
  </si>
  <si>
    <t>1.1.</t>
  </si>
  <si>
    <t xml:space="preserve">U cijenu uračunato nasipavanje i nabijanje s konačnom potrebnom ujednačenom zbijenošću prema statičkom proračunu te potrebna ispitivanja zbijenosti. Potrebno je postići zbijenost Ms= 80 MPa ispod građevinu, mjereno kružnom pločom ø30cm.  </t>
  </si>
  <si>
    <t>b) oplata</t>
  </si>
  <si>
    <t>ZAŠTITA OD UDARA MUNJE</t>
  </si>
  <si>
    <t>m¹</t>
  </si>
  <si>
    <t>I.</t>
  </si>
  <si>
    <t>1.</t>
  </si>
  <si>
    <t>2.</t>
  </si>
  <si>
    <t>Sanja Šoltić, arh.teh.</t>
  </si>
  <si>
    <t>3.</t>
  </si>
  <si>
    <t>c) armatura  RA i MA B500B</t>
  </si>
  <si>
    <t>GRAĐEVINSKI RADOVI I OPREMA</t>
  </si>
  <si>
    <t>PRIPREMNI RADOVI</t>
  </si>
  <si>
    <t>GEODETSKI RADOVI</t>
  </si>
  <si>
    <t>3.1.</t>
  </si>
  <si>
    <t>3.2.</t>
  </si>
  <si>
    <t>Pripremni radovi</t>
  </si>
  <si>
    <t>03.00</t>
  </si>
  <si>
    <t>PRIPREMNI RADOVI:</t>
  </si>
  <si>
    <t xml:space="preserve"> - prema opisu stavke</t>
  </si>
  <si>
    <t>Investitor:</t>
  </si>
  <si>
    <r>
      <t>m</t>
    </r>
    <r>
      <rPr>
        <sz val="9"/>
        <rFont val="Calibri"/>
        <family val="2"/>
      </rPr>
      <t>¹</t>
    </r>
  </si>
  <si>
    <t>3.3.</t>
  </si>
  <si>
    <t>Dobava, nasipavanje, planiranje i nabijanje recikliranog agregata ili šljunka u više slojeva ukupne debljine 40 cm. Obračun po m3.</t>
  </si>
  <si>
    <t>Za izradu ovog sloja koristi se reciklirani agregat ili prirodni šljunak dobre granulacije, u svemu prema O.T.U. Izvoditelj je dužan provoditi ispitivanja te dokazati kvalitetu izvedenih radova i ugrađenog (pogodnost materijala za navoz) materijala te isto dostaviti nadzornom inženjeru. Obračun po m3 ugrađenog materijala u sabijenom stanju (rastresitost se ne uzima u obzir).</t>
  </si>
  <si>
    <t>UREĐENJE ZELENE POVRŠINE</t>
  </si>
  <si>
    <t>Uređenje zelenih površina s pripremom tla (fino planiranje, grabljanje i sl.), prijevozom i ugradnjom humusa iz iskopa debljine 20 cm, nabavom, prijevozom i ugradnjom mineralnog gnojiva (10 dkg/m2) i travnate smjese (4,0 dkg/m2), te jednokratnim zalijevanjem sve do prvog otkosa koi je uključen u ovu stavku. Stavka obuhvaća sav rad, opremu i materijal potreban za uređenje zelenih površina. Obračun je po m2 kompletno uređene zelene površine.</t>
  </si>
  <si>
    <t>GP EKOM d.o.o.
Športska 2, 4000
OIB: 39556374647</t>
  </si>
  <si>
    <t>Čakovec, listopad 2025.</t>
  </si>
  <si>
    <t>2.2.</t>
  </si>
  <si>
    <t>2.3.</t>
  </si>
  <si>
    <t>DOBAVA I UGRADNJA ŠLJUNČANOG MATERIJALA</t>
  </si>
  <si>
    <t xml:space="preserve">Ispod podne ploče potrebno je položiti sloj PE folije na šljunak kako bi se smanjilo trenje sa šljunčanom podlogom uslijed puzanja i skupljanja betona. </t>
  </si>
  <si>
    <t>Jedinične cijene pojedinog rada uključuju sam rad, alat, strojeve, materijal i ostalo nužno za postizanje pune funkcionalne gotovosti stavke. Obračun po m3 stvarno ugrađenog  betona i m2 izvedene oplate.</t>
  </si>
  <si>
    <t>IZRADA AB PODNE PLOČE</t>
  </si>
  <si>
    <t xml:space="preserve">NAPOMENA: U cijenu betona je uračunata:           
- PE folija ispod ploče i za pokrivanje ploče nakon izvedbe (njega betona),
</t>
  </si>
  <si>
    <t>PARKOVNI RUBNJACI</t>
  </si>
  <si>
    <t>UGRADNJA BETONSKIH OPLOČNIKA</t>
  </si>
  <si>
    <t>a) beton C30/37, XC4, XC3, XF3, XF4, Dmax=32</t>
  </si>
  <si>
    <t xml:space="preserve">GRAĐEVINSKI RADOVI </t>
  </si>
  <si>
    <t xml:space="preserve">ISKOP HUMUSA I ŠIROKI ISKOP </t>
  </si>
  <si>
    <t>d) zaglađivanje betona sa gladilicama helikopterima do sjaja</t>
  </si>
  <si>
    <t>Dobava i postavljanje nehrđajuće trake 25x3 mm u iskopani rov za izradu uzemljivača. Potrebno je međusobno spojiti tribine u prsten i spojiti na postojeću izvedenu instalaciju rasvjete. Obračun po m1.</t>
  </si>
  <si>
    <t>3.5.</t>
  </si>
  <si>
    <t>AB PODNA PLOČA ZA TRIBINE - d=20 cm</t>
  </si>
  <si>
    <t xml:space="preserve">TROŠKOVNIK GRAĐEVINSKIH RADOVA </t>
  </si>
  <si>
    <t>RADOVI GRAĐENJA MONTAŽNIH ČELIČNIH TRIBINA UZ NOGOMETNO IGRALIŠTE NK SLOGA ČAKOVEC U ČAKOVCU</t>
  </si>
  <si>
    <t>PR-522/2025</t>
  </si>
  <si>
    <t>k.č.br. 3771, k.o. Čakovec</t>
  </si>
  <si>
    <t>BETONSKI I MONTAŽNI RADOVI</t>
  </si>
  <si>
    <t>Betonski i montažni radovi</t>
  </si>
  <si>
    <r>
      <t xml:space="preserve">Dobava materijala, izrada oplate, betoniranje i njega AB podne ploče vodonepropusnim betonom </t>
    </r>
    <r>
      <rPr>
        <sz val="9"/>
        <rFont val="Arial"/>
        <family val="2"/>
      </rPr>
      <t>C30/37, XC4, XC3, XF3, XF4, Dmax=32, c=3,5 cm minimalne debljin</t>
    </r>
    <r>
      <rPr>
        <sz val="9"/>
        <rFont val="Arial"/>
        <family val="2"/>
        <charset val="238"/>
      </rPr>
      <t>e d=20cm. AB ploča se armira klasičnom armaturom u svemu prema projektu konstrukcija. Ploču je potrebno završno fino zagladiti sa gladilicama helikopterima do sjaja. Prilikom izvedbe podne ploče nužno je zadovoljiti uvjete normi HRN DIN 18201  ili jednakovrijedno ___________, HRN DIN 18202  ili jednakovrijedno ___________,.</t>
    </r>
  </si>
  <si>
    <t>Geodetski radovi pri izvođenju svih radova koji uključuju iskolčenje tribina i pješačku stazu, te svih potrebnih visina za vrijeme izvođenja radova, te sva mjerenja koja su u vezi s prijenosom podataka iz projekata na teren i obrnuto, sve s ciljem pravilnog i preciznog izvođenja radova. Iskolčenje se vrši u položajnom i visinskom smislu. Potrebno je kontinuirano geodetsko praćenje te kontrola svih radova tijekom čitavog perioda njihova izvođenja uključivo izrada elaborata iskolčenja.
Nakon završetka radova i kompletno izvedenih radova izvodi se izrada snimka visinskog i položajnog stanja tribina, te unos svih snimaka u katastar nekretnina. Potrebno je predati investitoru 3 primjerka tiskane i digitalne verzije snimaka, elaborata sa GML koordinata i izjavu geodeta o usklađenosti izvedenog stanja s glavnim projektom. U cijeni stavke svi navedeni radovi i prateći troškovi.
Obračun po komadu izvedenih radova.</t>
  </si>
  <si>
    <t>Površinski iskop humusa i široki iskop u debljini sloja od 40-50 cm na području zahvata gdje se postavljaju tribine i na mjestu nove pješačke staze prema kotama i podacima danim u projektu. Iskop se vrši sa planiranjem i valjanjem posteljice (sraslog tla) prema potrebi i sastavu tla Stavka uključuje iskop s odlaganjem na stranu ili iskop s utovarom i prijevozom materijala i istovarom na privremeni gradilišni deponij.  U stavci je uključeno poravnanje i planiranje gradilišne deponije te drugi neposredno vezani troškovi. Troškove deponije podmiruje izvođač. Obračun po m³ stvarnog iskopa u sraslom  stanju (rastresitost se ne uzima u obzir).</t>
  </si>
  <si>
    <t>Nabava, doprema i ugradnja parkovnih rubnjaka od predgotovljenih betonskih elemenata klase betona C30/37, razreda izloženosti XC4, XD3, XF4, veličine 8/20 cm. Rubnjaci se postavljaju na mjestu nove pješačke staze. Obračun je po m' ugrađenog rubnjaka, a u jediničnu cijenu su uključeni nabava betona, svi prijevozi i prijenosi, izrada potrebne oplate, prijevoz i postavljanje elemenata rubnjaka uz geodetsku kontrolu položaja i uređenje spojnica (fugiranje). Izvedba, kontrola kakvoće i obračun prema OTU za radove na cestama 7-01.4.4. Obračun po m1.</t>
  </si>
  <si>
    <t xml:space="preserve">Nabava, doprema i ugradnja betonskih opločnika, debljine 8 cm na novoj pješačkoj stazi. Rad obuhvaća izradu betonskih opločnika - ploča glatke kvarcne površine u bojama i formatu opločnika kompatibilnima s postojećim opločnicima. Izradu podloge od kamenog drobljenog materijala 4-8 mm u debljini 3-4 cm, zapuna reški opločnika čistim kvarcnim pijeskom granulacije 0.3-0.8 mm (vrečiran iz tvorničke proizvodnje. Rad se mjeri po m2 potpuno gotovih opločnika, a plaća se po jediničnoj cijeni izvedbe u koju ulaze svi materijali, rad i prijevoz potrebni za potpuno dovršenje opločnika. </t>
  </si>
  <si>
    <t>TROŠKOVNIK RADOVA</t>
  </si>
  <si>
    <t>GRAĐEVINSKI RADOVI</t>
  </si>
  <si>
    <t>GRAĐEVINSKI RADOVI SLOGA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</si>
</sst>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 #,##0.00_-;_-* &quot;-&quot;??_-;_-@_-"/>
    <numFmt numFmtId="164" formatCode="_-* #,##0.00\ _k_n_-;\-* #,##0.00\ _k_n_-;_-* &quot;-&quot;??\ _k_n_-;_-@_-"/>
    <numFmt numFmtId="165" formatCode="_(* #,##0.00_);_(* \(#,##0.00\);_(* \-??_);_(@_)"/>
    <numFmt numFmtId="166" formatCode="_-* #,##0.00\ _k_n_-;\-* #,##0.00\ _k_n_-;_-* \-??\ _k_n_-;_-@_-"/>
    <numFmt numFmtId="167" formatCode="General_)"/>
    <numFmt numFmtId="168" formatCode="_-* #,##0.00\ [$€-1]_-;\-* #,##0.00\ [$€-1]_-;_-* &quot;-&quot;??\ [$€-1]_-"/>
    <numFmt numFmtId="169" formatCode="_-* #,##0.00\ _€_-;\-* #,##0.00\ _€_-;_-* &quot;-&quot;??\ _€_-;_-@_-"/>
    <numFmt numFmtId="170" formatCode="[$-41A]General"/>
  </numFmts>
  <fonts count="66">
    <font>
      <sz val="11"/>
      <color theme="1"/>
      <name val="Calibri"/>
      <family val="2"/>
      <charset val="238"/>
      <scheme val="minor"/>
    </font>
    <font>
      <sz val="10"/>
      <color theme="1"/>
      <name val="Calibri"/>
      <family val="2"/>
      <scheme val="minor"/>
    </font>
    <font>
      <b/>
      <u/>
      <sz val="14"/>
      <color theme="1"/>
      <name val="Calibri"/>
      <family val="2"/>
      <charset val="238"/>
      <scheme val="minor"/>
    </font>
    <font>
      <sz val="10"/>
      <color theme="1"/>
      <name val="Calibri"/>
      <family val="2"/>
      <charset val="238"/>
      <scheme val="minor"/>
    </font>
    <font>
      <b/>
      <sz val="10"/>
      <color theme="1"/>
      <name val="Calibri"/>
      <family val="2"/>
      <charset val="238"/>
      <scheme val="minor"/>
    </font>
    <font>
      <i/>
      <sz val="10"/>
      <color theme="1"/>
      <name val="Calibri"/>
      <family val="2"/>
      <charset val="238"/>
      <scheme val="minor"/>
    </font>
    <font>
      <sz val="10"/>
      <name val="Arial"/>
      <family val="2"/>
      <charset val="238"/>
    </font>
    <font>
      <sz val="11"/>
      <color theme="1"/>
      <name val="Calibri"/>
      <family val="2"/>
      <charset val="238"/>
      <scheme val="minor"/>
    </font>
    <font>
      <sz val="11"/>
      <color rgb="FF000000"/>
      <name val="Calibri"/>
      <family val="2"/>
      <charset val="238"/>
    </font>
    <font>
      <sz val="11"/>
      <color indexed="8"/>
      <name val="Calibri"/>
      <family val="2"/>
    </font>
    <font>
      <sz val="10"/>
      <name val="Arial"/>
      <family val="2"/>
    </font>
    <font>
      <b/>
      <sz val="18"/>
      <name val="Arial"/>
      <family val="2"/>
      <charset val="238"/>
    </font>
    <font>
      <b/>
      <sz val="14"/>
      <name val="Arial"/>
      <family val="2"/>
      <charset val="238"/>
    </font>
    <font>
      <sz val="9"/>
      <name val="Arial Narrow"/>
      <family val="2"/>
      <charset val="238"/>
    </font>
    <font>
      <sz val="9"/>
      <name val="Arial"/>
      <family val="2"/>
      <charset val="238"/>
    </font>
    <font>
      <sz val="12"/>
      <name val="Arial"/>
      <family val="2"/>
      <charset val="238"/>
    </font>
    <font>
      <b/>
      <sz val="12"/>
      <name val="Arial"/>
      <family val="2"/>
    </font>
    <font>
      <b/>
      <sz val="16"/>
      <name val="Arial"/>
      <family val="2"/>
      <charset val="238"/>
    </font>
    <font>
      <sz val="8"/>
      <name val="Calibri"/>
      <family val="2"/>
      <charset val="238"/>
      <scheme val="minor"/>
    </font>
    <font>
      <sz val="10"/>
      <name val="Arial"/>
      <family val="2"/>
      <charset val="1"/>
    </font>
    <font>
      <sz val="10"/>
      <color indexed="8"/>
      <name val="Arial"/>
      <family val="2"/>
      <charset val="238"/>
    </font>
    <font>
      <sz val="10"/>
      <color indexed="8"/>
      <name val="Arial1"/>
      <charset val="238"/>
    </font>
    <font>
      <sz val="11"/>
      <name val="7_Futura"/>
      <charset val="238"/>
    </font>
    <font>
      <sz val="11"/>
      <color indexed="8"/>
      <name val="Calibri"/>
      <family val="2"/>
      <charset val="238"/>
    </font>
    <font>
      <sz val="11"/>
      <color indexed="9"/>
      <name val="Calibri"/>
      <family val="2"/>
      <charset val="238"/>
    </font>
    <font>
      <b/>
      <sz val="11"/>
      <color indexed="8"/>
      <name val="Calibri"/>
      <family val="2"/>
      <charset val="238"/>
    </font>
    <font>
      <b/>
      <sz val="18"/>
      <color indexed="56"/>
      <name val="Cambria"/>
      <family val="2"/>
      <charset val="238"/>
    </font>
    <font>
      <sz val="10"/>
      <name val="Helv"/>
    </font>
    <font>
      <sz val="12"/>
      <name val="HRHelvetica"/>
      <charset val="238"/>
    </font>
    <font>
      <b/>
      <sz val="12"/>
      <name val="Futura Bk L2"/>
      <family val="2"/>
      <charset val="238"/>
    </font>
    <font>
      <sz val="10"/>
      <color theme="1"/>
      <name val="Arial"/>
      <family val="2"/>
      <charset val="238"/>
    </font>
    <font>
      <sz val="10"/>
      <name val="Arial"/>
      <family val="2"/>
      <charset val="238"/>
    </font>
    <font>
      <sz val="11"/>
      <color theme="1"/>
      <name val="Calibri"/>
      <family val="2"/>
      <scheme val="minor"/>
    </font>
    <font>
      <sz val="10"/>
      <name val="Arial CE"/>
      <charset val="238"/>
    </font>
    <font>
      <b/>
      <u/>
      <sz val="10"/>
      <color theme="1"/>
      <name val="Arial"/>
      <family val="2"/>
      <charset val="238"/>
    </font>
    <font>
      <b/>
      <sz val="9"/>
      <name val="Arial"/>
      <family val="2"/>
      <charset val="238"/>
    </font>
    <font>
      <b/>
      <sz val="9"/>
      <color theme="1"/>
      <name val="Arial"/>
      <family val="2"/>
      <charset val="238"/>
    </font>
    <font>
      <sz val="9"/>
      <color theme="1"/>
      <name val="Arial"/>
      <family val="2"/>
      <charset val="238"/>
    </font>
    <font>
      <b/>
      <u/>
      <sz val="9"/>
      <color theme="1"/>
      <name val="Arial"/>
      <family val="2"/>
      <charset val="238"/>
    </font>
    <font>
      <b/>
      <sz val="16"/>
      <color theme="1"/>
      <name val="Arial"/>
      <family val="2"/>
      <charset val="238"/>
    </font>
    <font>
      <sz val="12"/>
      <color theme="1"/>
      <name val="Arial"/>
      <family val="2"/>
      <charset val="238"/>
    </font>
    <font>
      <b/>
      <sz val="12"/>
      <color theme="1"/>
      <name val="Arial"/>
      <family val="2"/>
      <charset val="238"/>
    </font>
    <font>
      <b/>
      <sz val="10"/>
      <color theme="1"/>
      <name val="Arial"/>
      <family val="2"/>
      <charset val="238"/>
    </font>
    <font>
      <sz val="9"/>
      <name val="Arial"/>
      <family val="2"/>
    </font>
    <font>
      <sz val="9"/>
      <color theme="1"/>
      <name val="Arial"/>
      <family val="2"/>
    </font>
    <font>
      <b/>
      <sz val="12"/>
      <name val="Arial"/>
      <family val="2"/>
      <charset val="238"/>
    </font>
    <font>
      <sz val="11"/>
      <name val="Arial"/>
      <family val="2"/>
      <charset val="238"/>
    </font>
    <font>
      <sz val="10"/>
      <name val="MS Sans Serif"/>
      <family val="2"/>
      <charset val="238"/>
    </font>
    <font>
      <sz val="10"/>
      <name val="Times New Roman CE"/>
      <family val="1"/>
      <charset val="238"/>
    </font>
    <font>
      <sz val="12"/>
      <name val="Times New Roman CE"/>
      <family val="1"/>
      <charset val="238"/>
    </font>
    <font>
      <sz val="11"/>
      <color indexed="17"/>
      <name val="Calibri"/>
      <family val="2"/>
      <charset val="238"/>
    </font>
    <font>
      <b/>
      <sz val="11"/>
      <color indexed="63"/>
      <name val="Calibri"/>
      <family val="2"/>
      <charset val="238"/>
    </font>
    <font>
      <sz val="11"/>
      <color indexed="10"/>
      <name val="Calibri"/>
      <family val="2"/>
      <charset val="238"/>
    </font>
    <font>
      <sz val="12"/>
      <name val="Tms Rmn"/>
    </font>
    <font>
      <u/>
      <sz val="8"/>
      <color indexed="36"/>
      <name val="Arial"/>
      <family val="2"/>
      <charset val="238"/>
    </font>
    <font>
      <sz val="10"/>
      <color indexed="8"/>
      <name val="Arial CE"/>
      <family val="2"/>
      <charset val="238"/>
    </font>
    <font>
      <sz val="11"/>
      <name val="Arial"/>
      <family val="1"/>
    </font>
    <font>
      <sz val="12"/>
      <name val="Arial CE"/>
      <charset val="238"/>
    </font>
    <font>
      <sz val="10"/>
      <color theme="1"/>
      <name val="Myriad Pro"/>
      <family val="2"/>
      <charset val="238"/>
    </font>
    <font>
      <sz val="10"/>
      <color theme="1"/>
      <name val="Verdana"/>
      <family val="2"/>
      <charset val="238"/>
    </font>
    <font>
      <sz val="10"/>
      <color rgb="FF000000"/>
      <name val="Arial"/>
      <family val="2"/>
      <charset val="238"/>
    </font>
    <font>
      <sz val="10"/>
      <name val="CRO_Swiss_Con-Normal"/>
      <charset val="238"/>
    </font>
    <font>
      <sz val="9"/>
      <name val="Calibri"/>
      <family val="2"/>
    </font>
    <font>
      <b/>
      <sz val="9"/>
      <name val="Arial"/>
      <family val="2"/>
    </font>
    <font>
      <sz val="9"/>
      <color rgb="FF000000"/>
      <name val="Arial"/>
      <family val="2"/>
      <charset val="238"/>
    </font>
    <font>
      <i/>
      <sz val="9"/>
      <name val="Arial"/>
      <family val="2"/>
    </font>
  </fonts>
  <fills count="25">
    <fill>
      <patternFill patternType="none"/>
    </fill>
    <fill>
      <patternFill patternType="gray125"/>
    </fill>
    <fill>
      <patternFill patternType="solid">
        <fgColor indexed="31"/>
        <bgColor indexed="31"/>
      </patternFill>
    </fill>
    <fill>
      <patternFill patternType="solid">
        <fgColor indexed="44"/>
        <bgColor indexed="44"/>
      </patternFill>
    </fill>
    <fill>
      <patternFill patternType="solid">
        <fgColor indexed="30"/>
        <bgColor indexed="30"/>
      </patternFill>
    </fill>
    <fill>
      <patternFill patternType="solid">
        <fgColor indexed="45"/>
        <bgColor indexed="45"/>
      </patternFill>
    </fill>
    <fill>
      <patternFill patternType="solid">
        <fgColor indexed="29"/>
        <bgColor indexed="29"/>
      </patternFill>
    </fill>
    <fill>
      <patternFill patternType="solid">
        <fgColor indexed="42"/>
        <bgColor indexed="42"/>
      </patternFill>
    </fill>
    <fill>
      <patternFill patternType="solid">
        <fgColor indexed="11"/>
        <bgColor indexed="11"/>
      </patternFill>
    </fill>
    <fill>
      <patternFill patternType="solid">
        <fgColor indexed="46"/>
        <bgColor indexed="46"/>
      </patternFill>
    </fill>
    <fill>
      <patternFill patternType="solid">
        <fgColor indexed="36"/>
        <bgColor indexed="36"/>
      </patternFill>
    </fill>
    <fill>
      <patternFill patternType="solid">
        <fgColor indexed="27"/>
        <bgColor indexed="27"/>
      </patternFill>
    </fill>
    <fill>
      <patternFill patternType="solid">
        <fgColor indexed="49"/>
        <bgColor indexed="49"/>
      </patternFill>
    </fill>
    <fill>
      <patternFill patternType="solid">
        <fgColor indexed="47"/>
        <bgColor indexed="47"/>
      </patternFill>
    </fill>
    <fill>
      <patternFill patternType="solid">
        <fgColor indexed="51"/>
        <bgColor indexed="51"/>
      </patternFill>
    </fill>
    <fill>
      <patternFill patternType="solid">
        <fgColor indexed="52"/>
        <bgColor indexed="52"/>
      </patternFill>
    </fill>
    <fill>
      <patternFill patternType="lightUp">
        <fgColor indexed="9"/>
        <bgColor indexed="49"/>
      </patternFill>
    </fill>
    <fill>
      <patternFill patternType="lightUp">
        <fgColor indexed="9"/>
        <bgColor indexed="10"/>
      </patternFill>
    </fill>
    <fill>
      <patternFill patternType="lightUp">
        <fgColor indexed="9"/>
        <bgColor indexed="57"/>
      </patternFill>
    </fill>
    <fill>
      <patternFill patternType="solid">
        <fgColor theme="0" tint="-0.14999847407452621"/>
        <bgColor indexed="64"/>
      </patternFill>
    </fill>
    <fill>
      <patternFill patternType="solid">
        <fgColor theme="9" tint="0.59999389629810485"/>
        <bgColor indexed="64"/>
      </patternFill>
    </fill>
    <fill>
      <patternFill patternType="solid">
        <fgColor indexed="42"/>
      </patternFill>
    </fill>
    <fill>
      <patternFill patternType="solid">
        <fgColor indexed="44"/>
      </patternFill>
    </fill>
    <fill>
      <patternFill patternType="solid">
        <fgColor indexed="26"/>
      </patternFill>
    </fill>
    <fill>
      <patternFill patternType="solid">
        <fgColor indexed="22"/>
      </patternFill>
    </fill>
  </fills>
  <borders count="1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67">
    <xf numFmtId="0" fontId="0" fillId="0" borderId="0"/>
    <xf numFmtId="0" fontId="8" fillId="0" borderId="0"/>
    <xf numFmtId="0" fontId="6" fillId="0" borderId="0"/>
    <xf numFmtId="0" fontId="9" fillId="0" borderId="0"/>
    <xf numFmtId="0" fontId="7" fillId="0" borderId="0"/>
    <xf numFmtId="0" fontId="7" fillId="0" borderId="0"/>
    <xf numFmtId="0" fontId="7" fillId="0" borderId="0"/>
    <xf numFmtId="0" fontId="6" fillId="0" borderId="0"/>
    <xf numFmtId="0" fontId="6" fillId="0" borderId="0"/>
    <xf numFmtId="0" fontId="10" fillId="0" borderId="0"/>
    <xf numFmtId="0" fontId="6" fillId="0" borderId="0"/>
    <xf numFmtId="164" fontId="6" fillId="0" borderId="0" applyFill="0" applyBorder="0" applyAlignment="0" applyProtection="0"/>
    <xf numFmtId="0" fontId="6" fillId="0" borderId="0"/>
    <xf numFmtId="0" fontId="19" fillId="0" borderId="0"/>
    <xf numFmtId="0" fontId="6" fillId="0" borderId="0"/>
    <xf numFmtId="0" fontId="6" fillId="0" borderId="0"/>
    <xf numFmtId="0" fontId="6" fillId="0" borderId="0"/>
    <xf numFmtId="0" fontId="20" fillId="0" borderId="0"/>
    <xf numFmtId="0" fontId="21" fillId="0" borderId="0" applyBorder="0" applyProtection="0"/>
    <xf numFmtId="0" fontId="6" fillId="0" borderId="0"/>
    <xf numFmtId="0" fontId="6" fillId="0" borderId="0"/>
    <xf numFmtId="0" fontId="6" fillId="0" borderId="0"/>
    <xf numFmtId="0" fontId="22" fillId="0" borderId="0"/>
    <xf numFmtId="165" fontId="6" fillId="0" borderId="0" applyFill="0" applyBorder="0" applyAlignment="0" applyProtection="0"/>
    <xf numFmtId="0" fontId="23" fillId="2" borderId="0" applyNumberFormat="0" applyBorder="0" applyAlignment="0" applyProtection="0"/>
    <xf numFmtId="0" fontId="23" fillId="3" borderId="0" applyNumberFormat="0" applyBorder="0" applyAlignment="0" applyProtection="0"/>
    <xf numFmtId="0" fontId="24" fillId="4" borderId="0" applyNumberFormat="0" applyBorder="0" applyAlignment="0" applyProtection="0"/>
    <xf numFmtId="0" fontId="23" fillId="5" borderId="0" applyNumberFormat="0" applyBorder="0" applyAlignment="0" applyProtection="0"/>
    <xf numFmtId="0" fontId="23" fillId="6" borderId="0" applyNumberFormat="0" applyBorder="0" applyAlignment="0" applyProtection="0"/>
    <xf numFmtId="0" fontId="24" fillId="6" borderId="0" applyNumberFormat="0" applyBorder="0" applyAlignment="0" applyProtection="0"/>
    <xf numFmtId="0" fontId="23" fillId="7" borderId="0" applyNumberFormat="0" applyBorder="0" applyAlignment="0" applyProtection="0"/>
    <xf numFmtId="0" fontId="23" fillId="8" borderId="0" applyNumberFormat="0" applyBorder="0" applyAlignment="0" applyProtection="0"/>
    <xf numFmtId="0" fontId="24" fillId="8" borderId="0" applyNumberFormat="0" applyBorder="0" applyAlignment="0" applyProtection="0"/>
    <xf numFmtId="0" fontId="23" fillId="9" borderId="0" applyNumberFormat="0" applyBorder="0" applyAlignment="0" applyProtection="0"/>
    <xf numFmtId="0" fontId="23" fillId="9" borderId="0" applyNumberFormat="0" applyBorder="0" applyAlignment="0" applyProtection="0"/>
    <xf numFmtId="0" fontId="24" fillId="10" borderId="0" applyNumberFormat="0" applyBorder="0" applyAlignment="0" applyProtection="0"/>
    <xf numFmtId="0" fontId="23" fillId="11" borderId="0" applyNumberFormat="0" applyBorder="0" applyAlignment="0" applyProtection="0"/>
    <xf numFmtId="0" fontId="23" fillId="3" borderId="0" applyNumberFormat="0" applyBorder="0" applyAlignment="0" applyProtection="0"/>
    <xf numFmtId="0" fontId="24" fillId="12" borderId="0" applyNumberFormat="0" applyBorder="0" applyAlignment="0" applyProtection="0"/>
    <xf numFmtId="0" fontId="23" fillId="13" borderId="0" applyNumberFormat="0" applyBorder="0" applyAlignment="0" applyProtection="0"/>
    <xf numFmtId="0" fontId="23" fillId="14" borderId="0" applyNumberFormat="0" applyBorder="0" applyAlignment="0" applyProtection="0"/>
    <xf numFmtId="0" fontId="24" fillId="15" borderId="0" applyNumberFormat="0" applyBorder="0" applyAlignment="0" applyProtection="0"/>
    <xf numFmtId="0" fontId="25" fillId="16" borderId="0" applyNumberFormat="0" applyBorder="0" applyAlignment="0" applyProtection="0"/>
    <xf numFmtId="0" fontId="25" fillId="17" borderId="0" applyNumberFormat="0" applyBorder="0" applyAlignment="0" applyProtection="0"/>
    <xf numFmtId="0" fontId="25" fillId="18" borderId="0" applyNumberFormat="0" applyBorder="0" applyAlignment="0" applyProtection="0"/>
    <xf numFmtId="0" fontId="6" fillId="0" borderId="0"/>
    <xf numFmtId="0" fontId="26" fillId="0" borderId="0" applyNumberFormat="0" applyFill="0" applyBorder="0" applyAlignment="0" applyProtection="0"/>
    <xf numFmtId="0" fontId="27" fillId="0" borderId="0"/>
    <xf numFmtId="0" fontId="6" fillId="0" borderId="0"/>
    <xf numFmtId="0" fontId="6" fillId="0" borderId="0"/>
    <xf numFmtId="0" fontId="28" fillId="0" borderId="0"/>
    <xf numFmtId="165" fontId="28" fillId="0" borderId="0" applyFill="0" applyBorder="0" applyAlignment="0" applyProtection="0"/>
    <xf numFmtId="0" fontId="6" fillId="0" borderId="0"/>
    <xf numFmtId="0" fontId="7" fillId="0" borderId="0"/>
    <xf numFmtId="0" fontId="6" fillId="0" borderId="0"/>
    <xf numFmtId="0" fontId="6" fillId="0" borderId="0"/>
    <xf numFmtId="166" fontId="6" fillId="0" borderId="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7" fillId="0" borderId="0"/>
    <xf numFmtId="0" fontId="23" fillId="0" borderId="0">
      <alignment horizontal="left" vertical="top" wrapText="1"/>
    </xf>
    <xf numFmtId="0" fontId="6" fillId="0" borderId="0"/>
    <xf numFmtId="0" fontId="6" fillId="0" borderId="0"/>
    <xf numFmtId="0" fontId="6" fillId="0" borderId="0">
      <alignment vertical="top"/>
    </xf>
    <xf numFmtId="164" fontId="6" fillId="0" borderId="0" applyFont="0" applyFill="0" applyBorder="0" applyAlignment="0" applyProtection="0"/>
    <xf numFmtId="49" fontId="29" fillId="0" borderId="0">
      <alignment vertical="center"/>
      <protection locked="0"/>
    </xf>
    <xf numFmtId="0" fontId="30" fillId="0" borderId="0"/>
    <xf numFmtId="0" fontId="31" fillId="0" borderId="0"/>
    <xf numFmtId="0" fontId="6" fillId="0" borderId="0"/>
    <xf numFmtId="0" fontId="6" fillId="0" borderId="0"/>
    <xf numFmtId="0" fontId="32" fillId="0" borderId="0"/>
    <xf numFmtId="0" fontId="33" fillId="0" borderId="0"/>
    <xf numFmtId="0" fontId="6" fillId="0" borderId="0"/>
    <xf numFmtId="43" fontId="7" fillId="0" borderId="0" applyFont="0" applyFill="0" applyBorder="0" applyAlignment="0" applyProtection="0"/>
    <xf numFmtId="43" fontId="7" fillId="0" borderId="0" applyFont="0" applyFill="0" applyBorder="0" applyAlignment="0" applyProtection="0"/>
    <xf numFmtId="43" fontId="6" fillId="0" borderId="0" applyFont="0" applyFill="0" applyBorder="0" applyAlignment="0" applyProtection="0"/>
    <xf numFmtId="0" fontId="32" fillId="0" borderId="0"/>
    <xf numFmtId="0" fontId="27" fillId="0" borderId="0"/>
    <xf numFmtId="0" fontId="23" fillId="22" borderId="0" applyNumberFormat="0" applyBorder="0" applyAlignment="0" applyProtection="0"/>
    <xf numFmtId="0" fontId="54" fillId="0" borderId="0" applyNumberFormat="0" applyFill="0" applyBorder="0" applyAlignment="0" applyProtection="0">
      <alignment vertical="top"/>
      <protection locked="0"/>
    </xf>
    <xf numFmtId="0" fontId="23" fillId="23" borderId="5" applyNumberFormat="0" applyFont="0" applyAlignment="0" applyProtection="0"/>
    <xf numFmtId="164" fontId="6" fillId="0" borderId="0" applyFont="0" applyFill="0" applyBorder="0" applyAlignment="0" applyProtection="0"/>
    <xf numFmtId="43" fontId="10" fillId="0" borderId="0" applyFont="0" applyFill="0" applyBorder="0" applyAlignment="0" applyProtection="0"/>
    <xf numFmtId="169" fontId="23"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0" fontId="50" fillId="21" borderId="0" applyNumberFormat="0" applyBorder="0" applyAlignment="0" applyProtection="0"/>
    <xf numFmtId="168" fontId="10" fillId="0" borderId="0" applyFont="0" applyFill="0" applyBorder="0" applyAlignment="0" applyProtection="0"/>
    <xf numFmtId="0" fontId="15" fillId="0" borderId="0"/>
    <xf numFmtId="0" fontId="51" fillId="24" borderId="6" applyNumberFormat="0" applyAlignment="0" applyProtection="0"/>
    <xf numFmtId="0" fontId="48" fillId="0" borderId="0">
      <alignment horizontal="right" vertical="top"/>
    </xf>
    <xf numFmtId="0" fontId="48" fillId="0" borderId="0">
      <alignment horizontal="left"/>
    </xf>
    <xf numFmtId="4" fontId="49" fillId="0" borderId="0">
      <alignment horizontal="right"/>
    </xf>
    <xf numFmtId="4" fontId="49" fillId="0" borderId="0">
      <alignment horizontal="right" wrapText="1"/>
    </xf>
    <xf numFmtId="0" fontId="6" fillId="0" borderId="0">
      <alignment horizontal="justify" vertical="top" wrapText="1"/>
    </xf>
    <xf numFmtId="0" fontId="26" fillId="0" borderId="0" applyNumberFormat="0" applyFill="0" applyBorder="0" applyAlignment="0" applyProtection="0"/>
    <xf numFmtId="0" fontId="57" fillId="0" borderId="0"/>
    <xf numFmtId="0" fontId="6" fillId="0" borderId="0"/>
    <xf numFmtId="0" fontId="10" fillId="0" borderId="0"/>
    <xf numFmtId="0" fontId="23" fillId="0" borderId="0"/>
    <xf numFmtId="0" fontId="10" fillId="0" borderId="0"/>
    <xf numFmtId="0" fontId="15" fillId="0" borderId="0"/>
    <xf numFmtId="0" fontId="6" fillId="0" borderId="0"/>
    <xf numFmtId="0" fontId="6" fillId="0" borderId="0"/>
    <xf numFmtId="0" fontId="6" fillId="0" borderId="0"/>
    <xf numFmtId="0" fontId="47" fillId="0" borderId="0"/>
    <xf numFmtId="0" fontId="32" fillId="0" borderId="0"/>
    <xf numFmtId="0" fontId="6" fillId="0" borderId="0"/>
    <xf numFmtId="0" fontId="23" fillId="0" borderId="0"/>
    <xf numFmtId="0" fontId="6" fillId="0" borderId="0"/>
    <xf numFmtId="0" fontId="6" fillId="0" borderId="0"/>
    <xf numFmtId="0" fontId="10" fillId="0" borderId="0"/>
    <xf numFmtId="0" fontId="10" fillId="0" borderId="0"/>
    <xf numFmtId="0" fontId="7" fillId="0" borderId="0"/>
    <xf numFmtId="0" fontId="7" fillId="0" borderId="0"/>
    <xf numFmtId="0" fontId="10" fillId="0" borderId="0"/>
    <xf numFmtId="0" fontId="23" fillId="0" borderId="0" applyNumberFormat="0" applyFill="0" applyBorder="0" applyProtection="0"/>
    <xf numFmtId="0" fontId="23" fillId="0" borderId="0" applyNumberFormat="0" applyFill="0" applyBorder="0" applyProtection="0"/>
    <xf numFmtId="0" fontId="6" fillId="0" borderId="0"/>
    <xf numFmtId="0" fontId="6" fillId="0" borderId="0"/>
    <xf numFmtId="0" fontId="58" fillId="0" borderId="0"/>
    <xf numFmtId="0" fontId="32" fillId="0" borderId="0"/>
    <xf numFmtId="0" fontId="59" fillId="0" borderId="0"/>
    <xf numFmtId="0" fontId="56" fillId="0" borderId="0"/>
    <xf numFmtId="0" fontId="10" fillId="0" borderId="0"/>
    <xf numFmtId="167" fontId="53" fillId="0" borderId="0"/>
    <xf numFmtId="0" fontId="6" fillId="0" borderId="0"/>
    <xf numFmtId="0" fontId="46" fillId="0" borderId="0"/>
    <xf numFmtId="0" fontId="6" fillId="0" borderId="0"/>
    <xf numFmtId="0" fontId="6" fillId="0" borderId="0"/>
    <xf numFmtId="170" fontId="60" fillId="0" borderId="0"/>
    <xf numFmtId="9" fontId="6" fillId="0" borderId="0" applyFont="0" applyFill="0" applyBorder="0" applyAlignment="0" applyProtection="0"/>
    <xf numFmtId="0" fontId="55" fillId="0" borderId="0"/>
    <xf numFmtId="0" fontId="27" fillId="0" borderId="0"/>
    <xf numFmtId="0" fontId="52" fillId="0" borderId="0" applyNumberForma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0" fontId="61" fillId="0" borderId="0"/>
    <xf numFmtId="0" fontId="6" fillId="0" borderId="0"/>
    <xf numFmtId="0" fontId="7" fillId="0" borderId="0"/>
    <xf numFmtId="0" fontId="6" fillId="0" borderId="0"/>
    <xf numFmtId="0" fontId="6"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33" fillId="0" borderId="0"/>
    <xf numFmtId="0" fontId="33" fillId="0" borderId="0"/>
    <xf numFmtId="0" fontId="7" fillId="0" borderId="0"/>
    <xf numFmtId="0" fontId="7" fillId="0" borderId="0"/>
    <xf numFmtId="0" fontId="6" fillId="0" borderId="0"/>
    <xf numFmtId="0" fontId="6" fillId="0" borderId="0"/>
    <xf numFmtId="0" fontId="6" fillId="0" borderId="0"/>
    <xf numFmtId="0" fontId="6" fillId="0" borderId="0"/>
    <xf numFmtId="0" fontId="6" fillId="0" borderId="0"/>
  </cellStyleXfs>
  <cellXfs count="144">
    <xf numFmtId="0" fontId="0" fillId="0" borderId="0" xfId="0"/>
    <xf numFmtId="0" fontId="3" fillId="0" borderId="0" xfId="0" applyFont="1" applyAlignment="1">
      <alignment horizontal="justify" vertical="top" wrapText="1"/>
    </xf>
    <xf numFmtId="0" fontId="0" fillId="0" borderId="0" xfId="0" applyAlignment="1">
      <alignment horizontal="justify" vertical="top" wrapText="1"/>
    </xf>
    <xf numFmtId="0" fontId="5" fillId="0" borderId="0" xfId="0" applyFont="1" applyAlignment="1">
      <alignment horizontal="justify" vertical="top" wrapText="1"/>
    </xf>
    <xf numFmtId="0" fontId="2" fillId="0" borderId="0" xfId="0" applyFont="1" applyAlignment="1">
      <alignment horizontal="center"/>
    </xf>
    <xf numFmtId="0" fontId="2" fillId="0" borderId="0" xfId="0" applyFont="1" applyAlignment="1">
      <alignment horizontal="center" vertical="top" wrapText="1"/>
    </xf>
    <xf numFmtId="0" fontId="0" fillId="0" borderId="0" xfId="0" applyAlignment="1">
      <alignment horizontal="justify" wrapText="1"/>
    </xf>
    <xf numFmtId="4" fontId="0" fillId="0" borderId="0" xfId="0" applyNumberFormat="1" applyAlignment="1">
      <alignment horizontal="right" vertical="center" wrapText="1"/>
    </xf>
    <xf numFmtId="0" fontId="3" fillId="0" borderId="0" xfId="0" applyFont="1" applyAlignment="1">
      <alignment horizontal="right" vertical="top" wrapText="1"/>
    </xf>
    <xf numFmtId="0" fontId="4" fillId="0" borderId="0" xfId="0" applyFont="1" applyAlignment="1">
      <alignment horizontal="justify" wrapText="1"/>
    </xf>
    <xf numFmtId="0" fontId="1" fillId="0" borderId="0" xfId="0" applyFont="1" applyAlignment="1">
      <alignment horizontal="justify" vertical="top"/>
    </xf>
    <xf numFmtId="0" fontId="1" fillId="0" borderId="0" xfId="0" applyFont="1" applyAlignment="1">
      <alignment horizontal="center" vertical="center" wrapText="1"/>
    </xf>
    <xf numFmtId="4" fontId="1" fillId="0" borderId="0" xfId="0" applyNumberFormat="1" applyFont="1" applyAlignment="1">
      <alignment horizontal="right" vertical="center" wrapText="1"/>
    </xf>
    <xf numFmtId="0" fontId="1" fillId="0" borderId="0" xfId="0" applyFont="1" applyAlignment="1">
      <alignment horizontal="justify" vertical="top" wrapText="1"/>
    </xf>
    <xf numFmtId="0" fontId="1" fillId="0" borderId="0" xfId="0" applyFont="1" applyAlignment="1">
      <alignment horizontal="center" vertical="center"/>
    </xf>
    <xf numFmtId="4" fontId="1" fillId="0" borderId="0" xfId="0" applyNumberFormat="1" applyFont="1" applyAlignment="1">
      <alignment horizontal="right" vertical="center"/>
    </xf>
    <xf numFmtId="2" fontId="1" fillId="0" borderId="0" xfId="0" applyNumberFormat="1" applyFont="1" applyAlignment="1">
      <alignment horizontal="center" vertical="top"/>
    </xf>
    <xf numFmtId="4" fontId="1" fillId="0" borderId="0" xfId="0" applyNumberFormat="1" applyFont="1" applyAlignment="1">
      <alignment horizontal="right"/>
    </xf>
    <xf numFmtId="0" fontId="4" fillId="0" borderId="0" xfId="0" applyFont="1" applyAlignment="1">
      <alignment horizontal="center" vertical="top" wrapText="1"/>
    </xf>
    <xf numFmtId="0" fontId="4" fillId="0" borderId="0" xfId="0" applyFont="1" applyAlignment="1">
      <alignment horizontal="center" vertical="center" wrapText="1"/>
    </xf>
    <xf numFmtId="4" fontId="4" fillId="0" borderId="0" xfId="0" applyNumberFormat="1" applyFont="1" applyAlignment="1">
      <alignment horizontal="right" vertical="center" wrapText="1"/>
    </xf>
    <xf numFmtId="0" fontId="6" fillId="0" borderId="0" xfId="7"/>
    <xf numFmtId="0" fontId="15" fillId="0" borderId="0" xfId="7" applyFont="1" applyAlignment="1">
      <alignment horizontal="left" vertical="top"/>
    </xf>
    <xf numFmtId="0" fontId="15" fillId="0" borderId="0" xfId="7" applyFont="1"/>
    <xf numFmtId="0" fontId="15" fillId="0" borderId="0" xfId="7" applyFont="1" applyAlignment="1">
      <alignment vertical="center"/>
    </xf>
    <xf numFmtId="0" fontId="6" fillId="0" borderId="0" xfId="8" applyAlignment="1">
      <alignment wrapText="1"/>
    </xf>
    <xf numFmtId="0" fontId="15" fillId="0" borderId="0" xfId="7" applyFont="1" applyAlignment="1">
      <alignment wrapText="1"/>
    </xf>
    <xf numFmtId="0" fontId="15" fillId="0" borderId="0" xfId="8" applyFont="1" applyAlignment="1">
      <alignment wrapText="1"/>
    </xf>
    <xf numFmtId="0" fontId="17" fillId="0" borderId="0" xfId="7" applyFont="1" applyAlignment="1">
      <alignment horizontal="center"/>
    </xf>
    <xf numFmtId="0" fontId="36" fillId="0" borderId="0" xfId="0" applyFont="1" applyAlignment="1">
      <alignment horizontal="center" vertical="top" wrapText="1"/>
    </xf>
    <xf numFmtId="0" fontId="37" fillId="0" borderId="0" xfId="0" applyFont="1" applyAlignment="1">
      <alignment horizontal="left" vertical="center" wrapText="1"/>
    </xf>
    <xf numFmtId="0" fontId="14" fillId="0" borderId="0" xfId="0" applyFont="1" applyAlignment="1">
      <alignment horizontal="center" vertical="center" wrapText="1"/>
    </xf>
    <xf numFmtId="0" fontId="14" fillId="0" borderId="0" xfId="0" applyFont="1" applyAlignment="1">
      <alignment horizontal="justify" vertical="top" wrapText="1"/>
    </xf>
    <xf numFmtId="0" fontId="36" fillId="0" borderId="2" xfId="0" applyFont="1" applyBorder="1" applyAlignment="1">
      <alignment horizontal="justify" vertical="center" wrapText="1"/>
    </xf>
    <xf numFmtId="0" fontId="36" fillId="0" borderId="2" xfId="0" applyFont="1" applyBorder="1" applyAlignment="1">
      <alignment horizontal="center" vertical="center" wrapText="1"/>
    </xf>
    <xf numFmtId="4" fontId="36" fillId="0" borderId="2" xfId="0" applyNumberFormat="1" applyFont="1" applyBorder="1" applyAlignment="1">
      <alignment horizontal="right" vertical="center" wrapText="1"/>
    </xf>
    <xf numFmtId="4" fontId="36" fillId="0" borderId="3" xfId="0" applyNumberFormat="1" applyFont="1" applyBorder="1" applyAlignment="1">
      <alignment horizontal="right" vertical="center" wrapText="1"/>
    </xf>
    <xf numFmtId="4" fontId="14" fillId="0" borderId="0" xfId="0" applyNumberFormat="1" applyFont="1" applyAlignment="1">
      <alignment horizontal="center" vertical="center"/>
    </xf>
    <xf numFmtId="4" fontId="36" fillId="0" borderId="2" xfId="0" applyNumberFormat="1" applyFont="1" applyBorder="1" applyAlignment="1">
      <alignment horizontal="center" vertical="center" wrapText="1"/>
    </xf>
    <xf numFmtId="0" fontId="0" fillId="0" borderId="0" xfId="0" applyAlignment="1">
      <alignment horizontal="center"/>
    </xf>
    <xf numFmtId="0" fontId="15" fillId="0" borderId="0" xfId="7" applyFont="1" applyAlignment="1">
      <alignment vertical="top" wrapText="1"/>
    </xf>
    <xf numFmtId="0" fontId="16" fillId="0" borderId="0" xfId="8" applyFont="1" applyAlignment="1">
      <alignment vertical="top" wrapText="1"/>
    </xf>
    <xf numFmtId="2" fontId="15" fillId="0" borderId="0" xfId="0" applyNumberFormat="1" applyFont="1" applyAlignment="1">
      <alignment horizontal="center" vertical="center"/>
    </xf>
    <xf numFmtId="0" fontId="15" fillId="0" borderId="0" xfId="0" applyFont="1" applyAlignment="1">
      <alignment horizontal="justify" wrapText="1"/>
    </xf>
    <xf numFmtId="4" fontId="15" fillId="0" borderId="0" xfId="0" applyNumberFormat="1" applyFont="1" applyAlignment="1">
      <alignment horizontal="right" vertical="center"/>
    </xf>
    <xf numFmtId="0" fontId="40" fillId="0" borderId="0" xfId="0" applyFont="1" applyAlignment="1">
      <alignment horizontal="right" vertical="top"/>
    </xf>
    <xf numFmtId="0" fontId="30" fillId="0" borderId="0" xfId="0" applyFont="1" applyAlignment="1">
      <alignment horizontal="right" vertical="top"/>
    </xf>
    <xf numFmtId="0" fontId="30" fillId="0" borderId="0" xfId="0" applyFont="1" applyAlignment="1">
      <alignment horizontal="right" vertical="top" wrapText="1"/>
    </xf>
    <xf numFmtId="0" fontId="15" fillId="0" borderId="0" xfId="0" applyFont="1" applyAlignment="1">
      <alignment horizontal="justify" vertical="top" wrapText="1"/>
    </xf>
    <xf numFmtId="0" fontId="15" fillId="0" borderId="0" xfId="0" applyFont="1" applyAlignment="1">
      <alignment horizontal="left" vertical="center"/>
    </xf>
    <xf numFmtId="16" fontId="15" fillId="0" borderId="0" xfId="0" applyNumberFormat="1" applyFont="1" applyAlignment="1">
      <alignment horizontal="left" vertical="center"/>
    </xf>
    <xf numFmtId="0" fontId="41" fillId="0" borderId="0" xfId="0" applyFont="1" applyAlignment="1">
      <alignment horizontal="right" vertical="top" wrapText="1"/>
    </xf>
    <xf numFmtId="4" fontId="41" fillId="0" borderId="0" xfId="0" applyNumberFormat="1" applyFont="1" applyAlignment="1">
      <alignment horizontal="right" vertical="center"/>
    </xf>
    <xf numFmtId="4" fontId="14" fillId="0" borderId="0" xfId="0" applyNumberFormat="1" applyFont="1" applyAlignment="1">
      <alignment horizontal="right" vertical="center"/>
    </xf>
    <xf numFmtId="0" fontId="35" fillId="0" borderId="0" xfId="0" applyFont="1" applyAlignment="1">
      <alignment horizontal="left" vertical="top" wrapText="1"/>
    </xf>
    <xf numFmtId="0" fontId="16" fillId="0" borderId="0" xfId="8" applyFont="1" applyAlignment="1">
      <alignment vertical="center" wrapText="1"/>
    </xf>
    <xf numFmtId="0" fontId="34" fillId="0" borderId="0" xfId="0" applyFont="1" applyAlignment="1" applyProtection="1">
      <alignment vertical="center" wrapText="1"/>
      <protection locked="0"/>
    </xf>
    <xf numFmtId="0" fontId="38" fillId="0" borderId="0" xfId="0" applyFont="1" applyAlignment="1" applyProtection="1">
      <alignment horizontal="center" vertical="center" wrapText="1"/>
      <protection locked="0"/>
    </xf>
    <xf numFmtId="4" fontId="38" fillId="0" borderId="0" xfId="0" applyNumberFormat="1" applyFont="1" applyAlignment="1" applyProtection="1">
      <alignment horizontal="center" vertical="center" wrapText="1"/>
      <protection locked="0"/>
    </xf>
    <xf numFmtId="0" fontId="0" fillId="0" borderId="0" xfId="0" applyAlignment="1" applyProtection="1">
      <alignment horizontal="center"/>
      <protection locked="0"/>
    </xf>
    <xf numFmtId="0" fontId="0" fillId="0" borderId="0" xfId="0" applyProtection="1">
      <protection locked="0"/>
    </xf>
    <xf numFmtId="0" fontId="0" fillId="20" borderId="0" xfId="0" applyFill="1" applyAlignment="1" applyProtection="1">
      <alignment horizontal="center"/>
      <protection locked="0"/>
    </xf>
    <xf numFmtId="0" fontId="0" fillId="20" borderId="0" xfId="0" applyFill="1" applyProtection="1">
      <protection locked="0"/>
    </xf>
    <xf numFmtId="0" fontId="34" fillId="0" borderId="0" xfId="0" applyFont="1" applyAlignment="1" applyProtection="1">
      <alignment horizontal="center" vertical="center" wrapText="1"/>
      <protection locked="0"/>
    </xf>
    <xf numFmtId="4" fontId="35" fillId="0" borderId="0" xfId="0" applyNumberFormat="1" applyFont="1" applyAlignment="1">
      <alignment horizontal="center" vertical="top" wrapText="1"/>
    </xf>
    <xf numFmtId="0" fontId="36" fillId="0" borderId="0" xfId="0" applyFont="1" applyAlignment="1">
      <alignment horizontal="justify" vertical="center" wrapText="1"/>
    </xf>
    <xf numFmtId="0" fontId="36" fillId="0" borderId="0" xfId="0" applyFont="1" applyAlignment="1">
      <alignment horizontal="center" vertical="center" wrapText="1"/>
    </xf>
    <xf numFmtId="4" fontId="36" fillId="0" borderId="0" xfId="0" applyNumberFormat="1" applyFont="1" applyAlignment="1">
      <alignment horizontal="center" vertical="center" wrapText="1"/>
    </xf>
    <xf numFmtId="4" fontId="43" fillId="0" borderId="0" xfId="0" applyNumberFormat="1" applyFont="1" applyAlignment="1">
      <alignment horizontal="center" vertical="center"/>
    </xf>
    <xf numFmtId="4" fontId="1" fillId="0" borderId="0" xfId="0" applyNumberFormat="1" applyFont="1" applyAlignment="1">
      <alignment horizontal="center" vertical="center" wrapText="1"/>
    </xf>
    <xf numFmtId="4" fontId="1" fillId="0" borderId="0" xfId="0" applyNumberFormat="1" applyFont="1" applyAlignment="1">
      <alignment horizontal="center"/>
    </xf>
    <xf numFmtId="2" fontId="14" fillId="0" borderId="0" xfId="0" applyNumberFormat="1" applyFont="1" applyAlignment="1">
      <alignment horizontal="center" vertical="center" wrapText="1"/>
    </xf>
    <xf numFmtId="0" fontId="0" fillId="0" borderId="0" xfId="0" applyAlignment="1">
      <alignment horizontal="center" vertical="top" wrapText="1"/>
    </xf>
    <xf numFmtId="0" fontId="45" fillId="19" borderId="1" xfId="0" applyFont="1" applyFill="1" applyBorder="1" applyAlignment="1">
      <alignment horizontal="left" vertical="center"/>
    </xf>
    <xf numFmtId="0" fontId="45" fillId="19" borderId="2" xfId="0" applyFont="1" applyFill="1" applyBorder="1" applyAlignment="1">
      <alignment horizontal="justify" vertical="top" wrapText="1"/>
    </xf>
    <xf numFmtId="4" fontId="45" fillId="19" borderId="3" xfId="0" applyNumberFormat="1" applyFont="1" applyFill="1" applyBorder="1" applyAlignment="1">
      <alignment horizontal="right" vertical="center"/>
    </xf>
    <xf numFmtId="0" fontId="15" fillId="0" borderId="4" xfId="0" applyFont="1" applyBorder="1" applyAlignment="1">
      <alignment horizontal="left" vertical="center"/>
    </xf>
    <xf numFmtId="0" fontId="15" fillId="0" borderId="4" xfId="0" applyFont="1" applyBorder="1" applyAlignment="1">
      <alignment horizontal="justify" vertical="top" wrapText="1"/>
    </xf>
    <xf numFmtId="4" fontId="15" fillId="0" borderId="4" xfId="0" applyNumberFormat="1" applyFont="1" applyBorder="1" applyAlignment="1">
      <alignment horizontal="right" vertical="center"/>
    </xf>
    <xf numFmtId="0" fontId="41" fillId="19" borderId="1" xfId="0" applyFont="1" applyFill="1" applyBorder="1" applyAlignment="1">
      <alignment horizontal="right" vertical="top" wrapText="1"/>
    </xf>
    <xf numFmtId="4" fontId="41" fillId="19" borderId="3" xfId="0" applyNumberFormat="1" applyFont="1" applyFill="1" applyBorder="1" applyAlignment="1">
      <alignment horizontal="right" vertical="center"/>
    </xf>
    <xf numFmtId="0" fontId="41" fillId="20" borderId="1" xfId="0" applyFont="1" applyFill="1" applyBorder="1" applyAlignment="1">
      <alignment horizontal="right" vertical="top" wrapText="1"/>
    </xf>
    <xf numFmtId="4" fontId="41" fillId="20" borderId="3" xfId="0" applyNumberFormat="1" applyFont="1" applyFill="1" applyBorder="1" applyAlignment="1">
      <alignment horizontal="right" vertical="center"/>
    </xf>
    <xf numFmtId="0" fontId="34" fillId="19" borderId="1" xfId="0" applyFont="1" applyFill="1" applyBorder="1" applyAlignment="1" applyProtection="1">
      <alignment horizontal="center" vertical="center" wrapText="1"/>
      <protection locked="0"/>
    </xf>
    <xf numFmtId="0" fontId="34" fillId="19" borderId="2" xfId="0" applyFont="1" applyFill="1" applyBorder="1" applyAlignment="1" applyProtection="1">
      <alignment vertical="center" wrapText="1"/>
      <protection locked="0"/>
    </xf>
    <xf numFmtId="0" fontId="38" fillId="19" borderId="2" xfId="0" applyFont="1" applyFill="1" applyBorder="1" applyAlignment="1" applyProtection="1">
      <alignment horizontal="center" vertical="center" wrapText="1"/>
      <protection locked="0"/>
    </xf>
    <xf numFmtId="4" fontId="38" fillId="19" borderId="2" xfId="0" applyNumberFormat="1" applyFont="1" applyFill="1" applyBorder="1" applyAlignment="1" applyProtection="1">
      <alignment horizontal="center" vertical="center" wrapText="1"/>
      <protection locked="0"/>
    </xf>
    <xf numFmtId="4" fontId="38" fillId="19" borderId="3" xfId="0" applyNumberFormat="1" applyFont="1" applyFill="1" applyBorder="1" applyAlignment="1" applyProtection="1">
      <alignment horizontal="center" vertical="center" wrapText="1"/>
      <protection locked="0"/>
    </xf>
    <xf numFmtId="16" fontId="42" fillId="20" borderId="1" xfId="0" applyNumberFormat="1" applyFont="1" applyFill="1" applyBorder="1" applyAlignment="1" applyProtection="1">
      <alignment horizontal="center" vertical="center" wrapText="1"/>
      <protection locked="0"/>
    </xf>
    <xf numFmtId="0" fontId="42" fillId="20" borderId="2" xfId="0" applyFont="1" applyFill="1" applyBorder="1" applyAlignment="1" applyProtection="1">
      <alignment vertical="center" wrapText="1"/>
      <protection locked="0"/>
    </xf>
    <xf numFmtId="0" fontId="38" fillId="20" borderId="2" xfId="0" applyFont="1" applyFill="1" applyBorder="1" applyAlignment="1" applyProtection="1">
      <alignment horizontal="center" vertical="center" wrapText="1"/>
      <protection locked="0"/>
    </xf>
    <xf numFmtId="4" fontId="38" fillId="20" borderId="2" xfId="0" applyNumberFormat="1" applyFont="1" applyFill="1" applyBorder="1" applyAlignment="1" applyProtection="1">
      <alignment horizontal="center" vertical="center" wrapText="1"/>
      <protection locked="0"/>
    </xf>
    <xf numFmtId="16" fontId="42" fillId="0" borderId="0" xfId="0" applyNumberFormat="1" applyFont="1" applyAlignment="1" applyProtection="1">
      <alignment horizontal="center" vertical="center" wrapText="1"/>
      <protection locked="0"/>
    </xf>
    <xf numFmtId="0" fontId="42" fillId="0" borderId="0" xfId="0" applyFont="1" applyAlignment="1" applyProtection="1">
      <alignment vertical="center" wrapText="1"/>
      <protection locked="0"/>
    </xf>
    <xf numFmtId="0" fontId="42" fillId="20" borderId="1" xfId="0" applyFont="1" applyFill="1" applyBorder="1" applyAlignment="1" applyProtection="1">
      <alignment horizontal="center" vertical="center" wrapText="1"/>
      <protection locked="0"/>
    </xf>
    <xf numFmtId="0" fontId="42" fillId="20" borderId="2" xfId="0" applyFont="1" applyFill="1" applyBorder="1" applyAlignment="1" applyProtection="1">
      <alignment vertical="center"/>
      <protection locked="0"/>
    </xf>
    <xf numFmtId="0" fontId="38" fillId="20" borderId="2" xfId="0" applyFont="1" applyFill="1" applyBorder="1" applyAlignment="1" applyProtection="1">
      <alignment horizontal="center" vertical="center"/>
      <protection locked="0"/>
    </xf>
    <xf numFmtId="4" fontId="38" fillId="20" borderId="2" xfId="0" applyNumberFormat="1" applyFont="1" applyFill="1" applyBorder="1" applyAlignment="1" applyProtection="1">
      <alignment horizontal="center" vertical="center"/>
      <protection locked="0"/>
    </xf>
    <xf numFmtId="0" fontId="36" fillId="0" borderId="1" xfId="0" applyFont="1" applyBorder="1" applyAlignment="1">
      <alignment horizontal="center" vertical="center" wrapText="1"/>
    </xf>
    <xf numFmtId="0" fontId="0" fillId="0" borderId="0" xfId="0" applyAlignment="1">
      <alignment wrapText="1"/>
    </xf>
    <xf numFmtId="0" fontId="44" fillId="0" borderId="0" xfId="0" applyFont="1" applyAlignment="1">
      <alignment horizontal="center" vertical="center" wrapText="1"/>
    </xf>
    <xf numFmtId="0" fontId="36" fillId="0" borderId="0" xfId="0" applyFont="1" applyAlignment="1" applyProtection="1">
      <alignment vertical="center" wrapText="1"/>
      <protection locked="0"/>
    </xf>
    <xf numFmtId="0" fontId="36" fillId="0" borderId="8" xfId="0" applyFont="1" applyBorder="1" applyAlignment="1">
      <alignment horizontal="center" vertical="top" wrapText="1"/>
    </xf>
    <xf numFmtId="0" fontId="36" fillId="0" borderId="9" xfId="0" applyFont="1" applyBorder="1" applyAlignment="1">
      <alignment horizontal="justify" vertical="center" wrapText="1"/>
    </xf>
    <xf numFmtId="0" fontId="36" fillId="0" borderId="9" xfId="0" applyFont="1" applyBorder="1" applyAlignment="1">
      <alignment horizontal="center" vertical="center" wrapText="1"/>
    </xf>
    <xf numFmtId="4" fontId="36" fillId="0" borderId="9" xfId="0" applyNumberFormat="1" applyFont="1" applyBorder="1" applyAlignment="1">
      <alignment horizontal="center" vertical="center" wrapText="1"/>
    </xf>
    <xf numFmtId="0" fontId="36" fillId="0" borderId="7" xfId="0" applyFont="1" applyBorder="1" applyAlignment="1">
      <alignment horizontal="center" vertical="top" wrapText="1"/>
    </xf>
    <xf numFmtId="0" fontId="36" fillId="0" borderId="7" xfId="0" applyFont="1" applyBorder="1" applyAlignment="1">
      <alignment horizontal="justify" vertical="center" wrapText="1"/>
    </xf>
    <xf numFmtId="0" fontId="36" fillId="0" borderId="7" xfId="0" applyFont="1" applyBorder="1" applyAlignment="1">
      <alignment horizontal="center" vertical="center" wrapText="1"/>
    </xf>
    <xf numFmtId="4" fontId="36" fillId="0" borderId="7" xfId="0" applyNumberFormat="1" applyFont="1" applyBorder="1" applyAlignment="1">
      <alignment horizontal="center" vertical="center" wrapText="1"/>
    </xf>
    <xf numFmtId="0" fontId="43" fillId="0" borderId="0" xfId="0" applyFont="1" applyAlignment="1">
      <alignment horizontal="justify" vertical="top" wrapText="1"/>
    </xf>
    <xf numFmtId="0" fontId="45" fillId="19" borderId="0" xfId="0" applyFont="1" applyFill="1" applyAlignment="1">
      <alignment horizontal="left" vertical="center"/>
    </xf>
    <xf numFmtId="0" fontId="45" fillId="19" borderId="0" xfId="0" applyFont="1" applyFill="1" applyAlignment="1">
      <alignment horizontal="justify" vertical="top" wrapText="1"/>
    </xf>
    <xf numFmtId="4" fontId="45" fillId="19" borderId="0" xfId="0" applyNumberFormat="1" applyFont="1" applyFill="1" applyAlignment="1">
      <alignment horizontal="right" vertical="center"/>
    </xf>
    <xf numFmtId="4" fontId="38" fillId="0" borderId="0" xfId="0" applyNumberFormat="1" applyFont="1" applyAlignment="1" applyProtection="1">
      <alignment horizontal="right" vertical="center" wrapText="1"/>
      <protection locked="0"/>
    </xf>
    <xf numFmtId="4" fontId="38" fillId="20" borderId="2" xfId="0" applyNumberFormat="1" applyFont="1" applyFill="1" applyBorder="1" applyAlignment="1" applyProtection="1">
      <alignment horizontal="right" vertical="center" wrapText="1"/>
      <protection locked="0"/>
    </xf>
    <xf numFmtId="4" fontId="38" fillId="20" borderId="3" xfId="0" applyNumberFormat="1" applyFont="1" applyFill="1" applyBorder="1" applyAlignment="1" applyProtection="1">
      <alignment horizontal="right" vertical="center" wrapText="1"/>
      <protection locked="0"/>
    </xf>
    <xf numFmtId="4" fontId="36" fillId="0" borderId="7" xfId="0" applyNumberFormat="1" applyFont="1" applyBorder="1" applyAlignment="1">
      <alignment horizontal="right" vertical="center" wrapText="1"/>
    </xf>
    <xf numFmtId="4" fontId="36" fillId="0" borderId="9" xfId="0" applyNumberFormat="1" applyFont="1" applyBorder="1" applyAlignment="1">
      <alignment horizontal="right" vertical="center" wrapText="1"/>
    </xf>
    <xf numFmtId="4" fontId="36" fillId="0" borderId="10" xfId="0" applyNumberFormat="1" applyFont="1" applyBorder="1" applyAlignment="1">
      <alignment horizontal="right" vertical="center" wrapText="1"/>
    </xf>
    <xf numFmtId="0" fontId="14" fillId="0" borderId="0" xfId="0" applyFont="1" applyAlignment="1">
      <alignment horizontal="right" vertical="center" wrapText="1"/>
    </xf>
    <xf numFmtId="2" fontId="14" fillId="0" borderId="0" xfId="0" applyNumberFormat="1" applyFont="1" applyAlignment="1">
      <alignment horizontal="right" vertical="center" wrapText="1"/>
    </xf>
    <xf numFmtId="0" fontId="0" fillId="0" borderId="0" xfId="0" applyAlignment="1">
      <alignment horizontal="right"/>
    </xf>
    <xf numFmtId="4" fontId="36" fillId="0" borderId="0" xfId="0" applyNumberFormat="1" applyFont="1" applyAlignment="1">
      <alignment horizontal="right" vertical="center" wrapText="1"/>
    </xf>
    <xf numFmtId="4" fontId="38" fillId="20" borderId="2" xfId="0" applyNumberFormat="1" applyFont="1" applyFill="1" applyBorder="1" applyAlignment="1" applyProtection="1">
      <alignment horizontal="right" vertical="center"/>
      <protection locked="0"/>
    </xf>
    <xf numFmtId="4" fontId="38" fillId="20" borderId="3" xfId="0" applyNumberFormat="1" applyFont="1" applyFill="1" applyBorder="1" applyAlignment="1" applyProtection="1">
      <alignment horizontal="right" vertical="center"/>
      <protection locked="0"/>
    </xf>
    <xf numFmtId="4" fontId="44" fillId="0" borderId="0" xfId="0" applyNumberFormat="1" applyFont="1" applyAlignment="1">
      <alignment horizontal="center" vertical="center" wrapText="1"/>
    </xf>
    <xf numFmtId="0" fontId="35" fillId="0" borderId="0" xfId="0" applyFont="1" applyAlignment="1" applyProtection="1">
      <alignment horizontal="center" vertical="center" wrapText="1"/>
      <protection locked="0"/>
    </xf>
    <xf numFmtId="4" fontId="35" fillId="0" borderId="0" xfId="0" applyNumberFormat="1" applyFont="1" applyAlignment="1">
      <alignment horizontal="center" vertical="center" wrapText="1"/>
    </xf>
    <xf numFmtId="0" fontId="64" fillId="0" borderId="0" xfId="0" applyFont="1" applyAlignment="1">
      <alignment vertical="top" wrapText="1"/>
    </xf>
    <xf numFmtId="0" fontId="65" fillId="0" borderId="0" xfId="0" applyFont="1" applyAlignment="1">
      <alignment horizontal="justify" vertical="top" wrapText="1"/>
    </xf>
    <xf numFmtId="0" fontId="63" fillId="0" borderId="0" xfId="0" applyFont="1" applyAlignment="1">
      <alignment horizontal="justify" vertical="top" wrapText="1"/>
    </xf>
    <xf numFmtId="0" fontId="14" fillId="0" borderId="0" xfId="0" applyFont="1" applyAlignment="1">
      <alignment horizontal="center" wrapText="1"/>
    </xf>
    <xf numFmtId="0" fontId="14" fillId="0" borderId="0" xfId="0" applyFont="1" applyAlignment="1">
      <alignment horizontal="center" vertical="top" wrapText="1"/>
    </xf>
    <xf numFmtId="4" fontId="14" fillId="0" borderId="0" xfId="0" applyNumberFormat="1" applyFont="1" applyAlignment="1">
      <alignment horizontal="center"/>
    </xf>
    <xf numFmtId="4" fontId="14" fillId="0" borderId="0" xfId="0" applyNumberFormat="1" applyFont="1" applyAlignment="1">
      <alignment horizontal="right"/>
    </xf>
    <xf numFmtId="0" fontId="11" fillId="0" borderId="0" xfId="7" applyFont="1" applyAlignment="1">
      <alignment horizontal="center" vertical="center" wrapText="1"/>
    </xf>
    <xf numFmtId="0" fontId="12" fillId="0" borderId="0" xfId="7" applyFont="1" applyAlignment="1">
      <alignment horizontal="center" vertical="center" wrapText="1"/>
    </xf>
    <xf numFmtId="0" fontId="13" fillId="0" borderId="0" xfId="7" applyFont="1" applyAlignment="1">
      <alignment horizontal="left"/>
    </xf>
    <xf numFmtId="0" fontId="14" fillId="0" borderId="0" xfId="7" applyFont="1" applyAlignment="1">
      <alignment horizontal="left"/>
    </xf>
    <xf numFmtId="0" fontId="39" fillId="0" borderId="1" xfId="0" applyFont="1" applyBorder="1" applyAlignment="1">
      <alignment horizontal="center" vertical="center" wrapText="1"/>
    </xf>
    <xf numFmtId="0" fontId="39" fillId="0" borderId="2" xfId="0" applyFont="1" applyBorder="1" applyAlignment="1">
      <alignment horizontal="center" vertical="center" wrapText="1"/>
    </xf>
    <xf numFmtId="0" fontId="39" fillId="0" borderId="3" xfId="0" applyFont="1" applyBorder="1" applyAlignment="1">
      <alignment horizontal="center" vertical="center" wrapText="1"/>
    </xf>
    <xf numFmtId="0" fontId="36" fillId="0" borderId="2" xfId="0" applyFont="1" applyBorder="1" applyAlignment="1">
      <alignment horizontal="left" vertical="center" wrapText="1"/>
    </xf>
  </cellXfs>
  <cellStyles count="167">
    <cellStyle name="_dojava požara" xfId="81" xr:uid="{1BA3E551-FA52-4378-A282-4C998EE361B9}"/>
    <cellStyle name="40% - Naglasak1" xfId="82" xr:uid="{DC3AA54B-3003-465F-9EF6-6343A9A6B7B7}"/>
    <cellStyle name="A4 Small 210 x 297 mm 10 10" xfId="147" xr:uid="{F2AAA02E-8739-4639-8339-4E1BE509A18B}"/>
    <cellStyle name="A4 Small 210 x 297 mm 10 2" xfId="65" xr:uid="{00000000-0005-0000-0000-000000000000}"/>
    <cellStyle name="A4 Small 210 x 297 mm 13 10" xfId="165" xr:uid="{DC4FC626-AB10-4A46-ACBA-BEE43C0E3BC9}"/>
    <cellStyle name="A4 Small 210 x 297 mm 13 2" xfId="19" xr:uid="{00000000-0005-0000-0000-000001000000}"/>
    <cellStyle name="A4 Small 210 x 297 mm 2 10" xfId="149" xr:uid="{53AD7122-4C25-4FD5-A2EF-5CF31B33A1DB}"/>
    <cellStyle name="A4 Small 210 x 297 mm 3 10" xfId="150" xr:uid="{F866DE21-A706-4F11-A50D-938E9F3AD38F}"/>
    <cellStyle name="A4 Small 210 x 297 mm 6 10" xfId="166" xr:uid="{374FE65E-4FD1-422B-A0DF-2FE00DFAE1C3}"/>
    <cellStyle name="A4 Small 210 x 297 mm_BIŠĆAN - troškovnik 11" xfId="62" xr:uid="{00000000-0005-0000-0000-000002000000}"/>
    <cellStyle name="Accent1 - 20%" xfId="24" xr:uid="{00000000-0005-0000-0000-000003000000}"/>
    <cellStyle name="Accent1 - 40%" xfId="25" xr:uid="{00000000-0005-0000-0000-000004000000}"/>
    <cellStyle name="Accent1 - 60%" xfId="26" xr:uid="{00000000-0005-0000-0000-000005000000}"/>
    <cellStyle name="Accent2 - 20%" xfId="27" xr:uid="{00000000-0005-0000-0000-000006000000}"/>
    <cellStyle name="Accent2 - 40%" xfId="28" xr:uid="{00000000-0005-0000-0000-000007000000}"/>
    <cellStyle name="Accent2 - 60%" xfId="29" xr:uid="{00000000-0005-0000-0000-000008000000}"/>
    <cellStyle name="Accent3 - 20%" xfId="30" xr:uid="{00000000-0005-0000-0000-000009000000}"/>
    <cellStyle name="Accent3 - 40%" xfId="31" xr:uid="{00000000-0005-0000-0000-00000A000000}"/>
    <cellStyle name="Accent3 - 60%" xfId="32" xr:uid="{00000000-0005-0000-0000-00000B000000}"/>
    <cellStyle name="Accent4 - 20%" xfId="33" xr:uid="{00000000-0005-0000-0000-00000C000000}"/>
    <cellStyle name="Accent4 - 40%" xfId="34" xr:uid="{00000000-0005-0000-0000-00000D000000}"/>
    <cellStyle name="Accent4 - 60%" xfId="35" xr:uid="{00000000-0005-0000-0000-00000E000000}"/>
    <cellStyle name="Accent5 - 20%" xfId="36" xr:uid="{00000000-0005-0000-0000-00000F000000}"/>
    <cellStyle name="Accent5 - 40%" xfId="37" xr:uid="{00000000-0005-0000-0000-000010000000}"/>
    <cellStyle name="Accent5 - 60%" xfId="38" xr:uid="{00000000-0005-0000-0000-000011000000}"/>
    <cellStyle name="Accent6 - 20%" xfId="39" xr:uid="{00000000-0005-0000-0000-000012000000}"/>
    <cellStyle name="Accent6 - 40%" xfId="40" xr:uid="{00000000-0005-0000-0000-000013000000}"/>
    <cellStyle name="Accent6 - 60%" xfId="41" xr:uid="{00000000-0005-0000-0000-000014000000}"/>
    <cellStyle name="Besuchter Hyperlink" xfId="83" xr:uid="{AFBA4B6B-79D9-4C51-B9E7-5E3622B66ED6}"/>
    <cellStyle name="Bilješka 2" xfId="84" xr:uid="{9722B05B-327A-4AF9-BFC7-B5FB554B02E5}"/>
    <cellStyle name="ColStyle4" xfId="64" xr:uid="{00000000-0005-0000-0000-000015000000}"/>
    <cellStyle name="Comma 2" xfId="23" xr:uid="{00000000-0005-0000-0000-000017000000}"/>
    <cellStyle name="Comma 2 2" xfId="86" xr:uid="{BDEEF459-3D1B-461F-8602-317C1B053ECC}"/>
    <cellStyle name="Comma 2 3" xfId="85" xr:uid="{1ECBF407-3F06-44F9-883E-B76C84D3DD30}"/>
    <cellStyle name="Comma 3" xfId="51" xr:uid="{00000000-0005-0000-0000-000018000000}"/>
    <cellStyle name="Comma 3 2" xfId="87" xr:uid="{CAC846DB-3806-4E78-B5B0-7F54B15B163A}"/>
    <cellStyle name="Comma 4" xfId="56" xr:uid="{00000000-0005-0000-0000-000019000000}"/>
    <cellStyle name="Comma 4 2" xfId="88" xr:uid="{62FA47EF-FBD7-4B5B-9813-7A4B2F5AB144}"/>
    <cellStyle name="Comma 5" xfId="89" xr:uid="{7D7A3C27-A511-48C3-B521-59661E1EFC2F}"/>
    <cellStyle name="Comma 6" xfId="90" xr:uid="{43069C16-27B0-4CCB-AA26-E29A5CD5E7D6}"/>
    <cellStyle name="Comma 8" xfId="11" xr:uid="{00000000-0005-0000-0000-00001A000000}"/>
    <cellStyle name="Comma_PONUDE 3" xfId="79" xr:uid="{7A0B7A72-BA93-4211-BD08-B32B07C10602}"/>
    <cellStyle name="Dobro 2" xfId="91" xr:uid="{AFA0FE0D-952F-4288-B8B7-AB8A8E5E7E67}"/>
    <cellStyle name="Dobro 2 2" xfId="76" xr:uid="{00000000-0005-0000-0000-00001B000000}"/>
    <cellStyle name="Emphasis 1" xfId="42" xr:uid="{00000000-0005-0000-0000-00001C000000}"/>
    <cellStyle name="Emphasis 2" xfId="43" xr:uid="{00000000-0005-0000-0000-00001D000000}"/>
    <cellStyle name="Emphasis 3" xfId="44" xr:uid="{00000000-0005-0000-0000-00001E000000}"/>
    <cellStyle name="Euro" xfId="92" xr:uid="{1539F769-3E58-4FF5-9CF8-165AE5B0572A}"/>
    <cellStyle name="Excel Built-in Normal" xfId="18" xr:uid="{00000000-0005-0000-0000-00001F000000}"/>
    <cellStyle name="Excel Built-in Normal 2" xfId="49" xr:uid="{00000000-0005-0000-0000-000020000000}"/>
    <cellStyle name="Excel Built-in Normal 3" xfId="93" xr:uid="{5CA3939A-8D88-463A-9703-A1354086D729}"/>
    <cellStyle name="Excel_BuiltIn_Tekst objašnjenja" xfId="57" xr:uid="{00000000-0005-0000-0000-000021000000}"/>
    <cellStyle name="Izlaz 2" xfId="94" xr:uid="{72F0AA27-2418-4D23-8EB7-9C3FE1FBD3D8}"/>
    <cellStyle name="kolona A" xfId="95" xr:uid="{EEC1C786-ADBC-4EAA-92F5-8D02220671E3}"/>
    <cellStyle name="kolona C" xfId="96" xr:uid="{87701D99-A29A-4FF4-9104-D3B051249838}"/>
    <cellStyle name="kolona D" xfId="97" xr:uid="{626F7CAB-5826-4814-BDCB-7FDEC42B0035}"/>
    <cellStyle name="kolona F" xfId="98" xr:uid="{AF2EC964-F9A5-4979-B63B-EA4B5C825E7A}"/>
    <cellStyle name="merge" xfId="99" xr:uid="{32F6E480-4A77-45DF-96BC-50F2A80D7463}"/>
    <cellStyle name="Naslov 5" xfId="100" xr:uid="{0B3A5D0F-F0B7-4797-AEAE-2B0823F4E54B}"/>
    <cellStyle name="Navadno_List1" xfId="101" xr:uid="{B31D35A1-53ED-44A5-8430-EBE2D0140709}"/>
    <cellStyle name="Normal 10 2" xfId="102" xr:uid="{E4D09E3B-C997-40D0-AFB5-FEEBEA072CB6}"/>
    <cellStyle name="Normal 10 2 3" xfId="8" xr:uid="{00000000-0005-0000-0000-000023000000}"/>
    <cellStyle name="Normal 10 3" xfId="16" xr:uid="{00000000-0005-0000-0000-000024000000}"/>
    <cellStyle name="Normal 14" xfId="103" xr:uid="{D7259D61-B6C8-4E87-B7F8-0A254784BDB4}"/>
    <cellStyle name="Normal 2" xfId="3" xr:uid="{00000000-0005-0000-0000-000025000000}"/>
    <cellStyle name="Normal 2 10 2" xfId="7" xr:uid="{00000000-0005-0000-0000-000026000000}"/>
    <cellStyle name="Normal 2 2" xfId="50" xr:uid="{00000000-0005-0000-0000-000027000000}"/>
    <cellStyle name="Normal 2 2 2" xfId="106" xr:uid="{9B04AE03-EB65-4A61-9FDE-29D2EC74DA39}"/>
    <cellStyle name="Normal 2 2 3" xfId="107" xr:uid="{981E0E26-BEFA-4D0C-AC8D-9AA7A3E1F195}"/>
    <cellStyle name="Normal 2 2 4" xfId="108" xr:uid="{692FE250-5576-4BD6-B268-E61A5DD08E71}"/>
    <cellStyle name="Normal 2 2 5" xfId="105" xr:uid="{54D34939-1834-4A2E-9D59-EE4A80237421}"/>
    <cellStyle name="Normal 2 3" xfId="109" xr:uid="{637AEBCE-AED8-442B-8909-ABBD6F871AB5}"/>
    <cellStyle name="Normal 2 3 2" xfId="110" xr:uid="{42CA8C29-F3A4-4CDB-856E-849B55FC2901}"/>
    <cellStyle name="Normal 2 4" xfId="111" xr:uid="{B8525ECE-6006-46A5-A1EB-F2184D9AEBED}"/>
    <cellStyle name="Normal 2 4 2" xfId="112" xr:uid="{A7EE2687-AF31-400E-99E6-3F8C49E0C1CF}"/>
    <cellStyle name="Normal 2 5" xfId="104" xr:uid="{7DD22790-246C-4C33-90D6-4F1F66FCD75B}"/>
    <cellStyle name="Normal 2_elektroinstalacije" xfId="113" xr:uid="{E05B8D64-77D4-48F2-9307-3740E343D360}"/>
    <cellStyle name="Normal 3" xfId="9" xr:uid="{00000000-0005-0000-0000-000028000000}"/>
    <cellStyle name="Normal 3 13" xfId="115" xr:uid="{45F16338-3820-44EC-9939-E1A878674925}"/>
    <cellStyle name="Normal 3 2" xfId="53" xr:uid="{00000000-0005-0000-0000-000029000000}"/>
    <cellStyle name="Normal 3 2 2" xfId="114" xr:uid="{AA323328-6702-4D0D-86E1-A6B86A3DAF98}"/>
    <cellStyle name="Normal 3 6" xfId="116" xr:uid="{008E947D-A7E9-467C-994C-A1945FBE1FE1}"/>
    <cellStyle name="Normal 4" xfId="58" xr:uid="{00000000-0005-0000-0000-00002A000000}"/>
    <cellStyle name="Normal 4 2" xfId="117" xr:uid="{44CE2ECF-42E3-41E4-9F75-0D61014650B3}"/>
    <cellStyle name="Normal 47" xfId="158" xr:uid="{B8FFED70-BA6F-473F-8FF1-A6EE93657F94}"/>
    <cellStyle name="Normal 5" xfId="71" xr:uid="{00000000-0005-0000-0000-00002B000000}"/>
    <cellStyle name="Normal 5 2" xfId="119" xr:uid="{1E9F29E5-B217-42DA-A5C9-A2FAF54900A6}"/>
    <cellStyle name="Normal 5 3" xfId="118" xr:uid="{1E70CD8A-5342-426D-BEA6-8CB7476BBDC7}"/>
    <cellStyle name="Normal 51" xfId="159" xr:uid="{DC14E5C8-AA29-4916-B795-04506AEC145A}"/>
    <cellStyle name="Normal 54" xfId="120" xr:uid="{2B7AB74B-FD22-4632-BF2D-B7A4ED5507EA}"/>
    <cellStyle name="Normal 56" xfId="121" xr:uid="{5B4C22CC-7CDD-424F-8747-BB45863D22ED}"/>
    <cellStyle name="Normal 58" xfId="122" xr:uid="{43D11F1C-E685-47AE-A715-5D52A5DE6D14}"/>
    <cellStyle name="Normal 6" xfId="45" xr:uid="{00000000-0005-0000-0000-00002C000000}"/>
    <cellStyle name="Normal 7" xfId="123" xr:uid="{2ABA410F-6564-4D05-8BD6-A0180E3C661E}"/>
    <cellStyle name="Normal 8" xfId="124" xr:uid="{924FFE2C-0803-4DA0-834F-A8B8CC9583D2}"/>
    <cellStyle name="Normal 9" xfId="80" xr:uid="{40BD5D54-E7B9-488D-9B8A-C74DED6B052F}"/>
    <cellStyle name="Normal_KA-DOM" xfId="146" xr:uid="{04528E86-5001-4F9A-8D25-C5131F2D4B95}"/>
    <cellStyle name="Normalno" xfId="0" builtinId="0"/>
    <cellStyle name="Normalno 10 2" xfId="15" xr:uid="{00000000-0005-0000-0000-00002D000000}"/>
    <cellStyle name="Normalno 10 2 3" xfId="73" xr:uid="{00000000-0005-0000-0000-00002E000000}"/>
    <cellStyle name="Normalno 103" xfId="160" xr:uid="{A127782C-9B5F-4C76-B520-75F5D576C484}"/>
    <cellStyle name="Normalno 2" xfId="2" xr:uid="{00000000-0005-0000-0000-00002F000000}"/>
    <cellStyle name="Normalno 2 2" xfId="10" xr:uid="{00000000-0005-0000-0000-000030000000}"/>
    <cellStyle name="Normalno 2 2 2" xfId="17" xr:uid="{00000000-0005-0000-0000-000031000000}"/>
    <cellStyle name="Normalno 2 2 3" xfId="14" xr:uid="{00000000-0005-0000-0000-000032000000}"/>
    <cellStyle name="Normalno 2 2 4" xfId="74" xr:uid="{00000000-0005-0000-0000-000033000000}"/>
    <cellStyle name="Normalno 2 4" xfId="12" xr:uid="{00000000-0005-0000-0000-000034000000}"/>
    <cellStyle name="Normalno 2 4 2 2" xfId="162" xr:uid="{AFCBC6DD-B4CD-4AC2-9A97-29594E0B88BA}"/>
    <cellStyle name="Normalno 3" xfId="4" xr:uid="{00000000-0005-0000-0000-000035000000}"/>
    <cellStyle name="Normalno 3 2" xfId="5" xr:uid="{00000000-0005-0000-0000-000036000000}"/>
    <cellStyle name="Normalno 3 3" xfId="6" xr:uid="{00000000-0005-0000-0000-000037000000}"/>
    <cellStyle name="Normalno 3 4" xfId="125" xr:uid="{3782810E-945D-47C7-816F-B869A4B5A194}"/>
    <cellStyle name="Normalno 4" xfId="1" xr:uid="{00000000-0005-0000-0000-000038000000}"/>
    <cellStyle name="Normalno 4 2" xfId="60" xr:uid="{00000000-0005-0000-0000-000039000000}"/>
    <cellStyle name="Normalno 4 2 2" xfId="126" xr:uid="{0C8C650C-59F0-4BFD-852B-0A13DF0ACCC2}"/>
    <cellStyle name="Normalno 4 2 2 2" xfId="72" xr:uid="{00000000-0005-0000-0000-00003A000000}"/>
    <cellStyle name="Normalno 4 8" xfId="161" xr:uid="{5017BA3B-7D96-4D31-9117-6CB9657F2A83}"/>
    <cellStyle name="Normalno 5" xfId="127" xr:uid="{941CB1A9-D99C-4A29-BF5F-2EE0E92209AA}"/>
    <cellStyle name="Normalno 6" xfId="128" xr:uid="{5D39A01E-3895-40FD-A960-5845211ABF96}"/>
    <cellStyle name="Normalno 7" xfId="13" xr:uid="{00000000-0005-0000-0000-00003B000000}"/>
    <cellStyle name="Obično 10" xfId="61" xr:uid="{00000000-0005-0000-0000-00003C000000}"/>
    <cellStyle name="Obično 10 2" xfId="66" xr:uid="{00000000-0005-0000-0000-00003D000000}"/>
    <cellStyle name="Obično 13 10 2" xfId="164" xr:uid="{076026D7-0BE0-40E8-9A09-53912E882EC0}"/>
    <cellStyle name="Obično 13 2 3" xfId="20" xr:uid="{00000000-0005-0000-0000-00003E000000}"/>
    <cellStyle name="Obično 13 3" xfId="163" xr:uid="{11769F4E-94C3-40BE-8CB3-AC61FA57D98F}"/>
    <cellStyle name="Obično 15 2" xfId="63" xr:uid="{00000000-0005-0000-0000-00003F000000}"/>
    <cellStyle name="Obično 15 2 5" xfId="148" xr:uid="{C34EC85D-EB8E-4F38-83BB-9F76521D7308}"/>
    <cellStyle name="Obično 2" xfId="22" xr:uid="{00000000-0005-0000-0000-000040000000}"/>
    <cellStyle name="Obično 2 2" xfId="52" xr:uid="{00000000-0005-0000-0000-000041000000}"/>
    <cellStyle name="Obično 2 3" xfId="59" xr:uid="{00000000-0005-0000-0000-000042000000}"/>
    <cellStyle name="Obično 2 4" xfId="54" xr:uid="{00000000-0005-0000-0000-000043000000}"/>
    <cellStyle name="Obično 2 5" xfId="129" xr:uid="{982242C5-9EEE-4952-B27B-AECDF113DF1A}"/>
    <cellStyle name="Obično 2_Detekcija CO" xfId="130" xr:uid="{9F32C515-4F39-425C-ABE2-F26D11313216}"/>
    <cellStyle name="Obično 3" xfId="131" xr:uid="{7B5EA0E2-93BC-440A-B63D-8F34707E3760}"/>
    <cellStyle name="Obično 4" xfId="55" xr:uid="{00000000-0005-0000-0000-000044000000}"/>
    <cellStyle name="Obično 4 2" xfId="132" xr:uid="{A30E5B51-F978-4D0C-8A29-E619FC77618B}"/>
    <cellStyle name="Obično 43" xfId="67" xr:uid="{00000000-0005-0000-0000-000045000000}"/>
    <cellStyle name="Obično 5" xfId="133" xr:uid="{94591301-DA61-43F1-B03E-7C0E4330C6C5}"/>
    <cellStyle name="Obično 55" xfId="151" xr:uid="{AF6BED2B-EA7B-4FF6-8722-852351C77F02}"/>
    <cellStyle name="Obično 58" xfId="152" xr:uid="{17384C65-359C-42D6-98BF-1F6850AA36BE}"/>
    <cellStyle name="Obično 6" xfId="134" xr:uid="{2841303C-EC80-45C0-912A-028BCC0ECCD9}"/>
    <cellStyle name="Obično 61" xfId="153" xr:uid="{FF4B89C5-83AE-4BCD-BDB2-C271C5368514}"/>
    <cellStyle name="Obično 63" xfId="154" xr:uid="{4EA59972-1026-4945-A0C1-3EC28549DBBD}"/>
    <cellStyle name="Obično 81" xfId="155" xr:uid="{AD2807B8-7C4A-427C-A2F8-9CE2BAA45AC7}"/>
    <cellStyle name="Obično 92" xfId="156" xr:uid="{A09A5809-1D76-4A9C-81F7-638A1568042A}"/>
    <cellStyle name="Obično 93" xfId="157" xr:uid="{2D691D32-F4E5-41A8-8945-77F71E18198D}"/>
    <cellStyle name="Obično 96" xfId="75" xr:uid="{00000000-0005-0000-0000-000046000000}"/>
    <cellStyle name="Obično_2. troškovnik -INSTALACIJE VODOVODA I KANALIZACIJWE" xfId="135" xr:uid="{74CF518B-73A3-48FA-B2E5-A03C11F2C324}"/>
    <cellStyle name="Percent 3" xfId="136" xr:uid="{F0B0BE16-31F9-4A47-A6E7-B024949A1B81}"/>
    <cellStyle name="SADRŽAJ" xfId="69" xr:uid="{00000000-0005-0000-0000-000048000000}"/>
    <cellStyle name="Sheet Title" xfId="46" xr:uid="{00000000-0005-0000-0000-000049000000}"/>
    <cellStyle name="Standard" xfId="137" xr:uid="{BFC64949-059E-4451-9A49-8E079817B0AE}"/>
    <cellStyle name="Stil 1" xfId="47" xr:uid="{00000000-0005-0000-0000-00004A000000}"/>
    <cellStyle name="Stil 1 2" xfId="48" xr:uid="{00000000-0005-0000-0000-00004B000000}"/>
    <cellStyle name="Style 1" xfId="21" xr:uid="{00000000-0005-0000-0000-00004C000000}"/>
    <cellStyle name="Style 1 2" xfId="138" xr:uid="{40FBB5BC-8469-4AB3-A9FD-272C27AA127D}"/>
    <cellStyle name="Tekst upozorenja 2" xfId="139" xr:uid="{0BF713FD-8B6C-49A0-B3CA-79BB2E3E8C96}"/>
    <cellStyle name="Zarez 2" xfId="78" xr:uid="{A9BB51E9-F746-498F-AE53-32DA5B8A091E}"/>
    <cellStyle name="Zarez 2 2" xfId="141" xr:uid="{F9929840-105C-49D4-81C2-8C0F4E810BF0}"/>
    <cellStyle name="Zarez 2 3" xfId="142" xr:uid="{53D91F71-05DA-4ADE-926E-40FEA6AFFCFD}"/>
    <cellStyle name="Zarez 2 4" xfId="143" xr:uid="{D7FC5840-952F-49D4-B708-596413E5A745}"/>
    <cellStyle name="Zarez 2 5" xfId="140" xr:uid="{E305A213-D6F1-43F3-A8AB-D79AB52C165A}"/>
    <cellStyle name="Zarez 3" xfId="68" xr:uid="{00000000-0005-0000-0000-00004D000000}"/>
    <cellStyle name="Zarez 4" xfId="144" xr:uid="{CE8A0689-2E6C-43A7-89E3-509FFABBF959}"/>
    <cellStyle name="Zarez 5" xfId="145" xr:uid="{7FC6B0D7-3EF0-4AA5-96ED-AF561E322D44}"/>
    <cellStyle name="Zarez 6" xfId="77" xr:uid="{5662001A-5C73-46F4-B1B8-202292638517}"/>
    <cellStyle name="Zarez 9" xfId="70" xr:uid="{00000000-0005-0000-0000-00004E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7620</xdr:colOff>
      <xdr:row>0</xdr:row>
      <xdr:rowOff>205740</xdr:rowOff>
    </xdr:from>
    <xdr:to>
      <xdr:col>1</xdr:col>
      <xdr:colOff>3059430</xdr:colOff>
      <xdr:row>0</xdr:row>
      <xdr:rowOff>1143000</xdr:rowOff>
    </xdr:to>
    <xdr:pic>
      <xdr:nvPicPr>
        <xdr:cNvPr id="2" name="Picture 1" descr="memorandum">
          <a:extLst>
            <a:ext uri="{FF2B5EF4-FFF2-40B4-BE49-F238E27FC236}">
              <a16:creationId xmlns:a16="http://schemas.microsoft.com/office/drawing/2014/main" id="{00000000-0008-0000-0000-000005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208" r="1328" b="87065"/>
        <a:stretch/>
      </xdr:blipFill>
      <xdr:spPr bwMode="auto">
        <a:xfrm>
          <a:off x="7620" y="205740"/>
          <a:ext cx="5509260" cy="937260"/>
        </a:xfrm>
        <a:prstGeom prst="rect">
          <a:avLst/>
        </a:prstGeom>
        <a:noFill/>
        <a:ln>
          <a:noFill/>
        </a:ln>
      </xdr:spPr>
    </xdr:pic>
    <xdr:clientData/>
  </xdr:twoCellAnchor>
</xdr:wsDr>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B35"/>
  <sheetViews>
    <sheetView view="pageBreakPreview" topLeftCell="A19" zoomScaleNormal="100" zoomScaleSheetLayoutView="100" workbookViewId="0">
      <selection activeCell="F5" sqref="F5"/>
    </sheetView>
  </sheetViews>
  <sheetFormatPr defaultRowHeight="15"/>
  <cols>
    <col min="1" max="1" width="35.28515625" customWidth="1"/>
    <col min="2" max="2" width="46.28515625" customWidth="1"/>
  </cols>
  <sheetData>
    <row r="1" spans="1:2" ht="99.75" customHeight="1"/>
    <row r="2" spans="1:2" ht="48.6" customHeight="1">
      <c r="A2" s="136" t="s">
        <v>99</v>
      </c>
      <c r="B2" s="137"/>
    </row>
    <row r="3" spans="1:2" ht="12" customHeight="1">
      <c r="A3" s="138"/>
      <c r="B3" s="139"/>
    </row>
    <row r="4" spans="1:2" ht="45">
      <c r="A4" s="22" t="s">
        <v>63</v>
      </c>
      <c r="B4" s="40" t="s">
        <v>70</v>
      </c>
    </row>
    <row r="5" spans="1:2">
      <c r="A5" s="21"/>
      <c r="B5" s="21"/>
    </row>
    <row r="6" spans="1:2" ht="15.75">
      <c r="A6" s="22" t="s">
        <v>24</v>
      </c>
      <c r="B6" s="23" t="s">
        <v>16</v>
      </c>
    </row>
    <row r="7" spans="1:2">
      <c r="A7" s="21"/>
      <c r="B7" s="24" t="s">
        <v>17</v>
      </c>
    </row>
    <row r="8" spans="1:2">
      <c r="A8" s="21"/>
      <c r="B8" s="24" t="s">
        <v>18</v>
      </c>
    </row>
    <row r="9" spans="1:2">
      <c r="A9" s="21"/>
      <c r="B9" s="21"/>
    </row>
    <row r="10" spans="1:2" ht="63">
      <c r="A10" s="22" t="s">
        <v>0</v>
      </c>
      <c r="B10" s="55" t="s">
        <v>89</v>
      </c>
    </row>
    <row r="11" spans="1:2">
      <c r="A11" s="22"/>
      <c r="B11" s="25"/>
    </row>
    <row r="12" spans="1:2" ht="15.75">
      <c r="A12" s="22" t="s">
        <v>19</v>
      </c>
      <c r="B12" s="41" t="s">
        <v>54</v>
      </c>
    </row>
    <row r="13" spans="1:2" ht="10.5" customHeight="1">
      <c r="A13" s="22"/>
      <c r="B13" s="25"/>
    </row>
    <row r="14" spans="1:2" ht="15.75">
      <c r="A14" s="22" t="s">
        <v>20</v>
      </c>
      <c r="B14" s="26" t="s">
        <v>90</v>
      </c>
    </row>
    <row r="15" spans="1:2">
      <c r="A15" s="22"/>
      <c r="B15" s="25"/>
    </row>
    <row r="16" spans="1:2" ht="15.75">
      <c r="A16" s="22" t="s">
        <v>21</v>
      </c>
      <c r="B16" s="26" t="s">
        <v>91</v>
      </c>
    </row>
    <row r="17" spans="1:2" ht="12.75" customHeight="1">
      <c r="A17" s="21"/>
      <c r="B17" s="21"/>
    </row>
    <row r="18" spans="1:2" ht="15.75">
      <c r="A18" s="27" t="s">
        <v>24</v>
      </c>
      <c r="B18" s="27" t="s">
        <v>22</v>
      </c>
    </row>
    <row r="19" spans="1:2" ht="15.75">
      <c r="A19" s="27"/>
      <c r="B19" s="27"/>
    </row>
    <row r="20" spans="1:2" ht="15.75">
      <c r="A20" s="27"/>
      <c r="B20" s="27"/>
    </row>
    <row r="21" spans="1:2" ht="15.75">
      <c r="A21" s="27"/>
      <c r="B21" s="27"/>
    </row>
    <row r="22" spans="1:2" ht="4.5" customHeight="1">
      <c r="A22" s="27"/>
      <c r="B22" s="27"/>
    </row>
    <row r="23" spans="1:2" ht="15.75">
      <c r="A23" s="27" t="s">
        <v>29</v>
      </c>
      <c r="B23" s="27" t="s">
        <v>51</v>
      </c>
    </row>
    <row r="24" spans="1:2" ht="15.75">
      <c r="A24" s="27"/>
      <c r="B24" s="27"/>
    </row>
    <row r="25" spans="1:2" ht="15.75">
      <c r="A25" s="27" t="s">
        <v>36</v>
      </c>
      <c r="B25" s="27" t="s">
        <v>22</v>
      </c>
    </row>
    <row r="26" spans="1:2" ht="15.75">
      <c r="A26" s="27"/>
      <c r="B26" s="27"/>
    </row>
    <row r="27" spans="1:2" ht="15.75">
      <c r="A27" s="27"/>
      <c r="B27" s="27"/>
    </row>
    <row r="28" spans="1:2" ht="15.75">
      <c r="A28" s="27"/>
      <c r="B28" s="27"/>
    </row>
    <row r="29" spans="1:2" ht="47.25" customHeight="1">
      <c r="A29" s="27"/>
      <c r="B29" s="27"/>
    </row>
    <row r="30" spans="1:2" ht="9.75" customHeight="1">
      <c r="A30" s="28"/>
      <c r="B30" s="28"/>
    </row>
    <row r="31" spans="1:2" ht="15.75">
      <c r="A31" s="27" t="s">
        <v>23</v>
      </c>
      <c r="B31" s="27" t="s">
        <v>71</v>
      </c>
    </row>
    <row r="32" spans="1:2" ht="12.75" customHeight="1">
      <c r="A32" s="27"/>
      <c r="B32" s="27"/>
    </row>
    <row r="34" spans="2:2">
      <c r="B34" s="99"/>
    </row>
    <row r="35" spans="2:2">
      <c r="B35" s="99"/>
    </row>
  </sheetData>
  <mergeCells count="2">
    <mergeCell ref="A2:B2"/>
    <mergeCell ref="A3:B3"/>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pageSetUpPr fitToPage="1"/>
  </sheetPr>
  <dimension ref="A1:H57"/>
  <sheetViews>
    <sheetView view="pageBreakPreview" zoomScaleNormal="100" zoomScaleSheetLayoutView="100" workbookViewId="0">
      <pane ySplit="1" topLeftCell="A53" activePane="bottomLeft" state="frozen"/>
      <selection activeCell="B35" sqref="B35"/>
      <selection pane="bottomLeft" activeCell="E7" sqref="E7"/>
    </sheetView>
  </sheetViews>
  <sheetFormatPr defaultRowHeight="15"/>
  <cols>
    <col min="1" max="1" width="6.7109375" customWidth="1"/>
    <col min="2" max="2" width="45.7109375" customWidth="1"/>
    <col min="3" max="3" width="5" style="39" customWidth="1"/>
    <col min="4" max="4" width="11.28515625" style="39" customWidth="1"/>
    <col min="5" max="5" width="11.28515625" style="122" customWidth="1"/>
    <col min="6" max="6" width="14.85546875" style="122" customWidth="1"/>
    <col min="7" max="7" width="24.7109375" style="39" customWidth="1"/>
    <col min="8" max="8" width="10.42578125" customWidth="1"/>
  </cols>
  <sheetData>
    <row r="1" spans="1:7" s="60" customFormat="1" ht="28.15" customHeight="1" thickBot="1">
      <c r="A1" s="83" t="s">
        <v>48</v>
      </c>
      <c r="B1" s="84" t="s">
        <v>88</v>
      </c>
      <c r="C1" s="85" t="s">
        <v>10</v>
      </c>
      <c r="D1" s="86" t="s">
        <v>11</v>
      </c>
      <c r="E1" s="86" t="s">
        <v>12</v>
      </c>
      <c r="F1" s="87" t="s">
        <v>31</v>
      </c>
      <c r="G1" s="59"/>
    </row>
    <row r="2" spans="1:7" s="60" customFormat="1" ht="15.75" thickBot="1">
      <c r="A2" s="63"/>
      <c r="B2" s="56"/>
      <c r="C2" s="57"/>
      <c r="D2" s="58"/>
      <c r="E2" s="114"/>
      <c r="F2" s="114"/>
      <c r="G2" s="59"/>
    </row>
    <row r="3" spans="1:7" s="60" customFormat="1" ht="15.75" thickBot="1">
      <c r="A3" s="88" t="s">
        <v>49</v>
      </c>
      <c r="B3" s="89" t="s">
        <v>55</v>
      </c>
      <c r="C3" s="90"/>
      <c r="D3" s="91"/>
      <c r="E3" s="115"/>
      <c r="F3" s="116"/>
      <c r="G3" s="59"/>
    </row>
    <row r="4" spans="1:7" s="60" customFormat="1">
      <c r="A4" s="63"/>
      <c r="B4" s="56"/>
      <c r="C4" s="57"/>
      <c r="D4" s="58"/>
      <c r="E4" s="114"/>
      <c r="F4" s="114"/>
      <c r="G4" s="59"/>
    </row>
    <row r="5" spans="1:7" s="60" customFormat="1">
      <c r="A5" s="127" t="s">
        <v>43</v>
      </c>
      <c r="B5" s="101" t="s">
        <v>56</v>
      </c>
      <c r="C5" s="57"/>
      <c r="D5" s="58"/>
      <c r="E5" s="114"/>
      <c r="F5" s="114"/>
      <c r="G5" s="59"/>
    </row>
    <row r="6" spans="1:7" s="60" customFormat="1" ht="231" customHeight="1">
      <c r="A6" s="63"/>
      <c r="B6" s="110" t="s">
        <v>95</v>
      </c>
      <c r="C6" s="57"/>
      <c r="D6" s="58"/>
      <c r="E6" s="114"/>
      <c r="F6" s="114"/>
      <c r="G6" s="59"/>
    </row>
    <row r="7" spans="1:7" s="60" customFormat="1" ht="13.5" customHeight="1">
      <c r="A7" s="63"/>
      <c r="B7" s="30" t="s">
        <v>62</v>
      </c>
      <c r="C7" s="100" t="s">
        <v>7</v>
      </c>
      <c r="D7" s="126">
        <v>1</v>
      </c>
      <c r="E7" s="53"/>
      <c r="F7" s="53">
        <f t="shared" ref="F7" si="0">D7*E7</f>
        <v>0</v>
      </c>
      <c r="G7" s="59"/>
    </row>
    <row r="8" spans="1:7" s="60" customFormat="1" ht="13.5" customHeight="1" thickBot="1">
      <c r="A8" s="63"/>
      <c r="B8" s="30"/>
      <c r="C8" s="100"/>
      <c r="D8" s="126"/>
      <c r="E8" s="53"/>
      <c r="F8" s="53"/>
      <c r="G8" s="59"/>
    </row>
    <row r="9" spans="1:7" s="60" customFormat="1" ht="15.75" thickBot="1">
      <c r="A9" s="98" t="s">
        <v>49</v>
      </c>
      <c r="B9" s="33" t="s">
        <v>61</v>
      </c>
      <c r="C9" s="34"/>
      <c r="D9" s="38"/>
      <c r="E9" s="35" t="s">
        <v>8</v>
      </c>
      <c r="F9" s="36">
        <f>SUM(F5:F8)</f>
        <v>0</v>
      </c>
      <c r="G9" s="59"/>
    </row>
    <row r="10" spans="1:7" s="60" customFormat="1">
      <c r="A10" s="106"/>
      <c r="B10" s="107"/>
      <c r="C10" s="108"/>
      <c r="D10" s="109"/>
      <c r="E10" s="117"/>
      <c r="F10" s="117"/>
      <c r="G10" s="59"/>
    </row>
    <row r="11" spans="1:7" s="60" customFormat="1" ht="15.75" thickBot="1">
      <c r="A11" s="102"/>
      <c r="B11" s="103"/>
      <c r="C11" s="104"/>
      <c r="D11" s="105"/>
      <c r="E11" s="118"/>
      <c r="F11" s="119"/>
      <c r="G11" s="59"/>
    </row>
    <row r="12" spans="1:7" s="62" customFormat="1" ht="16.899999999999999" customHeight="1" thickBot="1">
      <c r="A12" s="88" t="s">
        <v>50</v>
      </c>
      <c r="B12" s="89" t="s">
        <v>26</v>
      </c>
      <c r="C12" s="90"/>
      <c r="D12" s="91"/>
      <c r="E12" s="115"/>
      <c r="F12" s="116"/>
      <c r="G12" s="61"/>
    </row>
    <row r="13" spans="1:7" s="62" customFormat="1" ht="13.9" customHeight="1">
      <c r="A13" s="92"/>
      <c r="B13" s="93"/>
      <c r="C13" s="57"/>
      <c r="D13" s="58"/>
      <c r="E13" s="114"/>
      <c r="F13" s="114"/>
      <c r="G13" s="61"/>
    </row>
    <row r="14" spans="1:7">
      <c r="A14" s="128" t="s">
        <v>42</v>
      </c>
      <c r="B14" s="54" t="s">
        <v>83</v>
      </c>
      <c r="C14" s="31"/>
      <c r="D14" s="31"/>
      <c r="E14" s="120"/>
      <c r="F14" s="120"/>
    </row>
    <row r="15" spans="1:7" ht="156">
      <c r="A15" s="29"/>
      <c r="B15" s="110" t="s">
        <v>96</v>
      </c>
      <c r="C15" s="31"/>
      <c r="D15" s="31"/>
      <c r="E15" s="120"/>
      <c r="F15" s="120"/>
    </row>
    <row r="16" spans="1:7">
      <c r="A16" s="29"/>
      <c r="B16" s="32"/>
      <c r="C16" s="31"/>
      <c r="D16" s="31"/>
      <c r="E16" s="120"/>
      <c r="F16" s="120"/>
    </row>
    <row r="17" spans="1:7">
      <c r="A17" s="29"/>
      <c r="B17" s="30"/>
      <c r="C17" s="31" t="s">
        <v>27</v>
      </c>
      <c r="D17" s="37">
        <f>(312.05*0.5)*1.05</f>
        <v>163.83000000000001</v>
      </c>
      <c r="E17" s="53"/>
      <c r="F17" s="53">
        <f t="shared" ref="F17" si="1">D17*E17</f>
        <v>0</v>
      </c>
    </row>
    <row r="18" spans="1:7">
      <c r="A18" s="72"/>
    </row>
    <row r="19" spans="1:7">
      <c r="A19" s="128" t="s">
        <v>72</v>
      </c>
      <c r="B19" s="54" t="s">
        <v>74</v>
      </c>
      <c r="C19" s="14"/>
      <c r="D19" s="69"/>
      <c r="E19" s="12"/>
      <c r="F19" s="12"/>
    </row>
    <row r="20" spans="1:7" ht="36">
      <c r="A20" s="18"/>
      <c r="B20" s="32" t="s">
        <v>66</v>
      </c>
      <c r="C20" s="14"/>
      <c r="D20" s="69"/>
      <c r="E20" s="12"/>
      <c r="F20" s="12"/>
    </row>
    <row r="21" spans="1:7" ht="67.5" customHeight="1">
      <c r="A21" s="18"/>
      <c r="B21" s="32" t="s">
        <v>44</v>
      </c>
      <c r="C21" s="14"/>
      <c r="D21" s="69"/>
      <c r="E21" s="12"/>
      <c r="F21" s="12"/>
    </row>
    <row r="22" spans="1:7" ht="96">
      <c r="A22" s="18"/>
      <c r="B22" s="32" t="s">
        <v>67</v>
      </c>
      <c r="C22" s="14"/>
      <c r="D22" s="133"/>
      <c r="E22" s="120"/>
      <c r="F22" s="12"/>
    </row>
    <row r="23" spans="1:7">
      <c r="A23" s="18"/>
      <c r="B23" s="30"/>
      <c r="C23" s="31" t="s">
        <v>27</v>
      </c>
      <c r="D23" s="37">
        <f>(312.05*0.5)*1.05</f>
        <v>163.83000000000001</v>
      </c>
      <c r="E23" s="121"/>
      <c r="F23" s="53">
        <f>D23*E23</f>
        <v>0</v>
      </c>
    </row>
    <row r="24" spans="1:7">
      <c r="A24" s="18"/>
      <c r="B24" s="30"/>
      <c r="C24" s="31"/>
      <c r="D24" s="71"/>
      <c r="E24" s="121"/>
      <c r="F24" s="53"/>
    </row>
    <row r="25" spans="1:7">
      <c r="A25" s="128" t="s">
        <v>73</v>
      </c>
      <c r="B25" s="54" t="s">
        <v>68</v>
      </c>
      <c r="C25" s="70"/>
      <c r="D25" s="69"/>
      <c r="E25" s="12"/>
      <c r="F25" s="12"/>
    </row>
    <row r="26" spans="1:7" ht="108">
      <c r="A26" s="18"/>
      <c r="B26" s="129" t="s">
        <v>69</v>
      </c>
      <c r="C26" s="70"/>
      <c r="D26" s="69"/>
      <c r="E26" s="12"/>
      <c r="F26" s="12"/>
    </row>
    <row r="27" spans="1:7">
      <c r="A27" s="18"/>
      <c r="B27" s="30"/>
      <c r="C27" s="31" t="s">
        <v>25</v>
      </c>
      <c r="D27" s="71">
        <f>(342.95)*1.05</f>
        <v>360.1</v>
      </c>
      <c r="E27" s="121"/>
      <c r="F27" s="53">
        <f>D27*E27</f>
        <v>0</v>
      </c>
    </row>
    <row r="28" spans="1:7" ht="15.75" thickBot="1">
      <c r="A28" s="29"/>
      <c r="B28" s="30"/>
      <c r="C28" s="31"/>
      <c r="D28" s="37"/>
      <c r="E28" s="53"/>
      <c r="F28" s="53"/>
      <c r="G28"/>
    </row>
    <row r="29" spans="1:7" ht="15.75" thickBot="1">
      <c r="A29" s="98" t="s">
        <v>50</v>
      </c>
      <c r="B29" s="33" t="s">
        <v>28</v>
      </c>
      <c r="C29" s="34"/>
      <c r="D29" s="38"/>
      <c r="E29" s="35" t="s">
        <v>8</v>
      </c>
      <c r="F29" s="36">
        <f>SUM(F14:F28)</f>
        <v>0</v>
      </c>
    </row>
    <row r="30" spans="1:7">
      <c r="A30" s="29"/>
      <c r="B30" s="65"/>
      <c r="C30" s="66"/>
      <c r="D30" s="67"/>
      <c r="E30" s="123"/>
      <c r="F30" s="123"/>
    </row>
    <row r="31" spans="1:7" ht="15.75" thickBot="1">
      <c r="A31" s="29"/>
      <c r="B31" s="65"/>
      <c r="C31" s="66"/>
      <c r="D31" s="67"/>
      <c r="E31" s="123"/>
      <c r="F31" s="123"/>
    </row>
    <row r="32" spans="1:7" ht="15.75" thickBot="1">
      <c r="A32" s="94" t="s">
        <v>52</v>
      </c>
      <c r="B32" s="95" t="s">
        <v>92</v>
      </c>
      <c r="C32" s="96"/>
      <c r="D32" s="97"/>
      <c r="E32" s="124"/>
      <c r="F32" s="125"/>
    </row>
    <row r="33" spans="1:8">
      <c r="A33" s="39"/>
    </row>
    <row r="34" spans="1:8">
      <c r="A34" s="128" t="s">
        <v>57</v>
      </c>
      <c r="B34" s="54" t="s">
        <v>77</v>
      </c>
      <c r="C34" s="11"/>
      <c r="D34" s="69"/>
      <c r="E34" s="12"/>
      <c r="F34" s="12"/>
    </row>
    <row r="35" spans="1:8" ht="120">
      <c r="A35" s="64"/>
      <c r="B35" s="32" t="s">
        <v>94</v>
      </c>
      <c r="C35" s="11"/>
      <c r="D35" s="69"/>
      <c r="E35" s="12"/>
      <c r="F35" s="12"/>
    </row>
    <row r="36" spans="1:8" ht="39.75" customHeight="1">
      <c r="A36" s="64"/>
      <c r="B36" s="32" t="s">
        <v>75</v>
      </c>
      <c r="C36" s="11"/>
      <c r="D36" s="69"/>
      <c r="E36" s="12"/>
      <c r="F36" s="12"/>
    </row>
    <row r="37" spans="1:8" ht="51" customHeight="1">
      <c r="A37" s="64"/>
      <c r="B37" s="32" t="s">
        <v>76</v>
      </c>
      <c r="C37" s="11"/>
      <c r="D37" s="69"/>
      <c r="E37" s="12"/>
      <c r="F37" s="12"/>
    </row>
    <row r="38" spans="1:8" ht="60">
      <c r="A38" s="18"/>
      <c r="B38" s="130" t="s">
        <v>78</v>
      </c>
      <c r="C38" s="11"/>
      <c r="D38" s="69"/>
      <c r="E38" s="12"/>
      <c r="F38" s="12"/>
      <c r="G38" s="37"/>
      <c r="H38" s="53"/>
    </row>
    <row r="39" spans="1:8">
      <c r="A39" s="18"/>
      <c r="B39" s="131" t="s">
        <v>87</v>
      </c>
      <c r="C39" s="11"/>
      <c r="D39" s="69"/>
      <c r="E39" s="12"/>
      <c r="F39" s="12"/>
      <c r="G39" s="37"/>
      <c r="H39" s="53"/>
    </row>
    <row r="40" spans="1:8">
      <c r="A40" s="18"/>
      <c r="B40" s="110" t="s">
        <v>81</v>
      </c>
      <c r="C40" s="132" t="s">
        <v>27</v>
      </c>
      <c r="D40" s="134">
        <f>(113.68*0.2)*1.15</f>
        <v>26.15</v>
      </c>
      <c r="E40" s="135"/>
      <c r="F40" s="135">
        <f>D40*E40</f>
        <v>0</v>
      </c>
    </row>
    <row r="41" spans="1:8">
      <c r="A41" s="18"/>
      <c r="B41" s="32" t="s">
        <v>45</v>
      </c>
      <c r="C41" s="132" t="s">
        <v>25</v>
      </c>
      <c r="D41" s="134">
        <f>(18.63)*1.05</f>
        <v>19.559999999999999</v>
      </c>
      <c r="E41" s="135"/>
      <c r="F41" s="135">
        <f>D41*E41</f>
        <v>0</v>
      </c>
    </row>
    <row r="42" spans="1:8">
      <c r="A42" s="18"/>
      <c r="B42" s="110" t="s">
        <v>53</v>
      </c>
      <c r="C42" s="134" t="s">
        <v>34</v>
      </c>
      <c r="D42" s="134">
        <f>D40*80</f>
        <v>2092</v>
      </c>
      <c r="E42" s="135"/>
      <c r="F42" s="135">
        <f>D42*E42</f>
        <v>0</v>
      </c>
    </row>
    <row r="43" spans="1:8" ht="24">
      <c r="A43" s="18"/>
      <c r="B43" s="110" t="s">
        <v>84</v>
      </c>
      <c r="C43" s="132" t="s">
        <v>27</v>
      </c>
      <c r="D43" s="134">
        <f>113.68*1.15</f>
        <v>130.72999999999999</v>
      </c>
      <c r="E43" s="135"/>
      <c r="F43" s="135">
        <f>D43*E43</f>
        <v>0</v>
      </c>
    </row>
    <row r="44" spans="1:8">
      <c r="A44" s="18"/>
      <c r="B44" s="110"/>
      <c r="C44" s="31"/>
      <c r="D44" s="37"/>
      <c r="E44" s="53"/>
      <c r="F44" s="53"/>
    </row>
    <row r="45" spans="1:8">
      <c r="A45" s="128" t="s">
        <v>58</v>
      </c>
      <c r="B45" s="54" t="s">
        <v>79</v>
      </c>
      <c r="C45" s="31"/>
      <c r="D45" s="37"/>
      <c r="E45" s="53"/>
      <c r="F45" s="53"/>
      <c r="G45"/>
    </row>
    <row r="46" spans="1:8" ht="132">
      <c r="A46" s="29"/>
      <c r="B46" s="32" t="s">
        <v>97</v>
      </c>
      <c r="C46" s="31"/>
      <c r="D46" s="37"/>
      <c r="E46" s="53"/>
      <c r="F46" s="53"/>
      <c r="G46"/>
    </row>
    <row r="47" spans="1:8">
      <c r="A47" s="29"/>
      <c r="B47" s="30"/>
      <c r="C47" s="31" t="s">
        <v>64</v>
      </c>
      <c r="D47" s="37">
        <f>50.44*1.05</f>
        <v>52.96</v>
      </c>
      <c r="E47" s="37"/>
      <c r="F47" s="53">
        <f t="shared" ref="F47" si="2">D47*E47</f>
        <v>0</v>
      </c>
      <c r="G47" s="37"/>
    </row>
    <row r="48" spans="1:8">
      <c r="A48" s="29"/>
      <c r="B48" s="30"/>
      <c r="C48" s="31"/>
      <c r="D48" s="37"/>
      <c r="E48" s="37"/>
      <c r="F48" s="37"/>
      <c r="G48" s="37"/>
    </row>
    <row r="49" spans="1:7">
      <c r="A49" s="128" t="s">
        <v>65</v>
      </c>
      <c r="B49" s="54" t="s">
        <v>80</v>
      </c>
      <c r="C49" s="31"/>
      <c r="D49" s="37"/>
      <c r="E49" s="37"/>
      <c r="F49" s="37"/>
      <c r="G49" s="37"/>
    </row>
    <row r="50" spans="1:7" ht="132">
      <c r="A50" s="29"/>
      <c r="B50" s="110" t="s">
        <v>98</v>
      </c>
      <c r="C50" s="31"/>
      <c r="D50" s="37"/>
      <c r="E50" s="37"/>
      <c r="F50" s="37"/>
      <c r="G50" s="37"/>
    </row>
    <row r="51" spans="1:7">
      <c r="A51" s="29"/>
      <c r="B51" s="30"/>
      <c r="C51" s="31" t="s">
        <v>25</v>
      </c>
      <c r="D51" s="37">
        <f>91.35*1.05</f>
        <v>95.92</v>
      </c>
      <c r="E51" s="37"/>
      <c r="F51" s="53">
        <f>D51*E51</f>
        <v>0</v>
      </c>
      <c r="G51" s="37"/>
    </row>
    <row r="52" spans="1:7">
      <c r="A52" s="29"/>
      <c r="B52" s="30"/>
      <c r="C52" s="31"/>
      <c r="D52" s="68"/>
      <c r="E52" s="53"/>
      <c r="F52" s="53"/>
    </row>
    <row r="53" spans="1:7">
      <c r="A53" s="128" t="s">
        <v>86</v>
      </c>
      <c r="B53" s="54" t="s">
        <v>46</v>
      </c>
      <c r="C53" s="31"/>
      <c r="D53" s="37"/>
      <c r="E53" s="53"/>
      <c r="F53" s="53"/>
      <c r="G53"/>
    </row>
    <row r="54" spans="1:7" ht="48">
      <c r="A54" s="64"/>
      <c r="B54" s="32" t="s">
        <v>85</v>
      </c>
      <c r="C54" s="31"/>
      <c r="D54" s="37"/>
      <c r="E54" s="53"/>
      <c r="F54" s="53"/>
      <c r="G54"/>
    </row>
    <row r="55" spans="1:7">
      <c r="A55" s="64"/>
      <c r="B55" s="32"/>
      <c r="C55" s="31" t="s">
        <v>47</v>
      </c>
      <c r="D55" s="37">
        <f>109.54*1.05</f>
        <v>115.02</v>
      </c>
      <c r="E55" s="53"/>
      <c r="F55" s="53">
        <f>D55*ROUND(E55,2)</f>
        <v>0</v>
      </c>
      <c r="G55"/>
    </row>
    <row r="56" spans="1:7" ht="15.75" thickBot="1">
      <c r="A56" s="64"/>
      <c r="B56" s="32"/>
      <c r="C56" s="31"/>
      <c r="D56" s="37"/>
      <c r="E56" s="53"/>
      <c r="F56" s="53"/>
      <c r="G56"/>
    </row>
    <row r="57" spans="1:7" ht="22.5" customHeight="1" thickBot="1">
      <c r="A57" s="98" t="s">
        <v>52</v>
      </c>
      <c r="B57" s="143" t="str">
        <f>B32</f>
        <v>BETONSKI I MONTAŽNI RADOVI</v>
      </c>
      <c r="C57" s="143"/>
      <c r="D57" s="143"/>
      <c r="E57" s="35" t="s">
        <v>8</v>
      </c>
      <c r="F57" s="36">
        <f>SUM(F33:F56)</f>
        <v>0</v>
      </c>
    </row>
  </sheetData>
  <mergeCells count="1">
    <mergeCell ref="B57:D57"/>
  </mergeCells>
  <phoneticPr fontId="18" type="noConversion"/>
  <pageMargins left="0.98425196850393704" right="0.19685039370078741" top="0.78740157480314965" bottom="0.59055118110236227" header="0.39370078740157483" footer="0.39370078740157483"/>
  <pageSetup paperSize="9" scale="95" fitToHeight="0" orientation="portrait" r:id="rId1"/>
  <rowBreaks count="3" manualBreakCount="3">
    <brk id="10" max="5" man="1"/>
    <brk id="30" max="5" man="1"/>
    <brk id="52" max="5" man="1"/>
  </rowBreaks>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D45"/>
  <sheetViews>
    <sheetView tabSelected="1" view="pageBreakPreview" zoomScaleNormal="100" zoomScaleSheetLayoutView="100" workbookViewId="0">
      <selection activeCell="H19" sqref="H19"/>
    </sheetView>
  </sheetViews>
  <sheetFormatPr defaultRowHeight="15"/>
  <cols>
    <col min="1" max="1" width="8.42578125" customWidth="1"/>
    <col min="2" max="2" width="61.7109375" customWidth="1"/>
    <col min="3" max="3" width="20.7109375" customWidth="1"/>
    <col min="4" max="4" width="13" customWidth="1"/>
  </cols>
  <sheetData>
    <row r="1" spans="1:4" ht="36" customHeight="1" thickBot="1">
      <c r="A1" s="140" t="s">
        <v>30</v>
      </c>
      <c r="B1" s="141"/>
      <c r="C1" s="142"/>
      <c r="D1" s="7"/>
    </row>
    <row r="2" spans="1:4" ht="15.75" thickBot="1">
      <c r="A2" s="8"/>
      <c r="B2" s="6"/>
      <c r="C2" s="7"/>
      <c r="D2" s="7"/>
    </row>
    <row r="3" spans="1:4" ht="16.5" thickBot="1">
      <c r="A3" s="73" t="s">
        <v>48</v>
      </c>
      <c r="B3" s="74" t="s">
        <v>101</v>
      </c>
      <c r="C3" s="75"/>
      <c r="D3" s="12"/>
    </row>
    <row r="4" spans="1:4" ht="15.75">
      <c r="A4" s="111"/>
      <c r="B4" s="112"/>
      <c r="C4" s="113"/>
      <c r="D4" s="12"/>
    </row>
    <row r="5" spans="1:4">
      <c r="A5" s="76" t="s">
        <v>13</v>
      </c>
      <c r="B5" s="77" t="s">
        <v>59</v>
      </c>
      <c r="C5" s="78">
        <f>'01. Građevinski radovi'!F9</f>
        <v>0</v>
      </c>
      <c r="D5" s="12"/>
    </row>
    <row r="6" spans="1:4">
      <c r="A6" s="49"/>
      <c r="B6" s="48"/>
      <c r="C6" s="44"/>
      <c r="D6" s="12"/>
    </row>
    <row r="7" spans="1:4">
      <c r="A7" s="76" t="s">
        <v>14</v>
      </c>
      <c r="B7" s="77" t="s">
        <v>9</v>
      </c>
      <c r="C7" s="78">
        <f>'01. Građevinski radovi'!F29</f>
        <v>0</v>
      </c>
      <c r="D7" s="12"/>
    </row>
    <row r="8" spans="1:4">
      <c r="A8" s="49"/>
      <c r="B8" s="48"/>
      <c r="C8" s="44"/>
      <c r="D8" s="12"/>
    </row>
    <row r="9" spans="1:4">
      <c r="A9" s="76" t="s">
        <v>60</v>
      </c>
      <c r="B9" s="77" t="s">
        <v>93</v>
      </c>
      <c r="C9" s="78">
        <f>'01. Građevinski radovi'!F57</f>
        <v>0</v>
      </c>
      <c r="D9" s="12"/>
    </row>
    <row r="10" spans="1:4" ht="15.75" thickBot="1">
      <c r="A10" s="49"/>
      <c r="B10" s="48"/>
      <c r="C10" s="44"/>
      <c r="D10" s="12"/>
    </row>
    <row r="11" spans="1:4" ht="16.5" thickBot="1">
      <c r="A11" s="73"/>
      <c r="B11" s="74"/>
      <c r="C11" s="75"/>
      <c r="D11" s="12"/>
    </row>
    <row r="12" spans="1:4" ht="15.75">
      <c r="A12" s="111"/>
      <c r="B12" s="112"/>
      <c r="C12" s="113"/>
      <c r="D12" s="12"/>
    </row>
    <row r="13" spans="1:4">
      <c r="A13" s="76"/>
      <c r="B13" s="77"/>
      <c r="C13" s="78"/>
      <c r="D13" s="12"/>
    </row>
    <row r="14" spans="1:4">
      <c r="A14" s="49"/>
      <c r="B14" s="48"/>
      <c r="C14" s="44"/>
      <c r="D14" s="12"/>
    </row>
    <row r="15" spans="1:4">
      <c r="A15" s="49"/>
      <c r="B15" s="48"/>
      <c r="C15" s="44"/>
      <c r="D15" s="12"/>
    </row>
    <row r="16" spans="1:4">
      <c r="A16" s="49"/>
      <c r="B16" s="48"/>
      <c r="C16" s="44"/>
      <c r="D16" s="12"/>
    </row>
    <row r="17" spans="1:4" ht="15.75" thickBot="1">
      <c r="A17" s="50"/>
      <c r="B17" s="48"/>
      <c r="C17" s="44"/>
      <c r="D17" s="12"/>
    </row>
    <row r="18" spans="1:4" ht="16.5" thickBot="1">
      <c r="A18" s="73" t="s">
        <v>48</v>
      </c>
      <c r="B18" s="74" t="s">
        <v>100</v>
      </c>
      <c r="C18" s="75">
        <f>SUM(C5:C10)+C13</f>
        <v>0</v>
      </c>
      <c r="D18" s="12"/>
    </row>
    <row r="19" spans="1:4">
      <c r="A19" s="50"/>
      <c r="C19" s="44"/>
      <c r="D19" s="12"/>
    </row>
    <row r="20" spans="1:4">
      <c r="A20" s="49"/>
      <c r="B20" s="48"/>
      <c r="C20" s="44"/>
      <c r="D20" s="12"/>
    </row>
    <row r="21" spans="1:4" ht="16.5" thickBot="1">
      <c r="A21" s="42"/>
      <c r="B21" s="43"/>
      <c r="C21" s="44"/>
      <c r="D21" s="12"/>
    </row>
    <row r="22" spans="1:4" ht="16.5" thickBot="1">
      <c r="A22" s="45"/>
      <c r="B22" s="79" t="s">
        <v>82</v>
      </c>
      <c r="C22" s="80">
        <f>C18</f>
        <v>0</v>
      </c>
      <c r="D22" s="12"/>
    </row>
    <row r="23" spans="1:4" ht="16.5" thickBot="1">
      <c r="A23" s="45"/>
      <c r="B23" s="51"/>
      <c r="C23" s="52"/>
      <c r="D23" s="12"/>
    </row>
    <row r="24" spans="1:4" ht="16.5" thickBot="1">
      <c r="A24" s="46"/>
      <c r="B24" s="79" t="s">
        <v>32</v>
      </c>
      <c r="C24" s="80">
        <f>0.25*C22</f>
        <v>0</v>
      </c>
      <c r="D24" s="15"/>
    </row>
    <row r="25" spans="1:4" ht="16.5" thickBot="1">
      <c r="A25" s="46"/>
      <c r="B25" s="51"/>
      <c r="C25" s="52"/>
      <c r="D25" s="15"/>
    </row>
    <row r="26" spans="1:4" ht="16.5" thickBot="1">
      <c r="A26" s="47"/>
      <c r="B26" s="81" t="s">
        <v>33</v>
      </c>
      <c r="C26" s="82">
        <f>C22+C24</f>
        <v>0</v>
      </c>
      <c r="D26" s="15"/>
    </row>
    <row r="27" spans="1:4">
      <c r="A27" s="16"/>
      <c r="B27" s="1"/>
      <c r="C27" s="14"/>
      <c r="D27" s="17"/>
    </row>
    <row r="28" spans="1:4">
      <c r="A28" s="16"/>
      <c r="B28" s="13"/>
      <c r="C28" s="14"/>
      <c r="D28" s="17"/>
    </row>
    <row r="29" spans="1:4">
      <c r="A29" s="16"/>
      <c r="B29" s="13"/>
      <c r="C29" s="14"/>
      <c r="D29" s="17"/>
    </row>
    <row r="30" spans="1:4">
      <c r="A30" s="16"/>
      <c r="B30" s="10"/>
      <c r="C30" s="11"/>
      <c r="D30" s="12"/>
    </row>
    <row r="31" spans="1:4">
      <c r="A31" s="16"/>
      <c r="B31" s="10"/>
      <c r="C31" s="14"/>
      <c r="D31" s="17"/>
    </row>
    <row r="32" spans="1:4">
      <c r="A32" s="18"/>
      <c r="B32" s="9"/>
      <c r="C32" s="19"/>
      <c r="D32" s="20"/>
    </row>
    <row r="44" spans="2:2">
      <c r="B44" s="99"/>
    </row>
    <row r="45" spans="2:2">
      <c r="B45" s="99"/>
    </row>
  </sheetData>
  <mergeCells count="1">
    <mergeCell ref="A1:C1"/>
  </mergeCells>
  <pageMargins left="0.98425196850393704" right="0.19685039370078741" top="1.1811023622047245" bottom="1.1811023622047245" header="0.39370078740157483" footer="0.39370078740157483"/>
  <pageSetup paperSize="9" scale="99" orientation="portrait" r:id="rId1"/>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A1:B141"/>
  <sheetViews>
    <sheetView view="pageBreakPreview" topLeftCell="A13" zoomScaleNormal="100" zoomScaleSheetLayoutView="100" workbookViewId="0">
      <selection activeCell="G23" sqref="G23"/>
    </sheetView>
  </sheetViews>
  <sheetFormatPr defaultRowHeight="15"/>
  <cols>
    <col min="1" max="1" width="87.7109375" customWidth="1"/>
    <col min="4" max="4" width="8.28515625" customWidth="1"/>
  </cols>
  <sheetData>
    <row r="1" spans="1:1" ht="18.75">
      <c r="A1" s="4" t="s">
        <v>1</v>
      </c>
    </row>
    <row r="3" spans="1:1" ht="76.5" customHeight="1">
      <c r="A3" s="3" t="s">
        <v>39</v>
      </c>
    </row>
    <row r="4" spans="1:1">
      <c r="A4" s="2"/>
    </row>
    <row r="5" spans="1:1" ht="72" customHeight="1">
      <c r="A5" s="1" t="s">
        <v>37</v>
      </c>
    </row>
    <row r="6" spans="1:1">
      <c r="A6" s="2"/>
    </row>
    <row r="7" spans="1:1" ht="81.75" customHeight="1">
      <c r="A7" s="1" t="s">
        <v>15</v>
      </c>
    </row>
    <row r="8" spans="1:1">
      <c r="A8" s="1"/>
    </row>
    <row r="9" spans="1:1" ht="25.5">
      <c r="A9" s="1" t="s">
        <v>35</v>
      </c>
    </row>
    <row r="10" spans="1:1">
      <c r="A10" s="2"/>
    </row>
    <row r="11" spans="1:1" ht="38.25">
      <c r="A11" s="1" t="s">
        <v>2</v>
      </c>
    </row>
    <row r="12" spans="1:1">
      <c r="A12" s="2"/>
    </row>
    <row r="13" spans="1:1" ht="178.5">
      <c r="A13" s="1" t="s">
        <v>40</v>
      </c>
    </row>
    <row r="14" spans="1:1">
      <c r="A14" s="2"/>
    </row>
    <row r="15" spans="1:1" ht="18.75">
      <c r="A15" s="5" t="s">
        <v>3</v>
      </c>
    </row>
    <row r="16" spans="1:1">
      <c r="A16" s="1"/>
    </row>
    <row r="17" spans="1:1" ht="178.5">
      <c r="A17" s="1" t="s">
        <v>41</v>
      </c>
    </row>
    <row r="18" spans="1:1" ht="38.25">
      <c r="A18" s="1" t="s">
        <v>38</v>
      </c>
    </row>
    <row r="19" spans="1:1">
      <c r="A19" s="1"/>
    </row>
    <row r="20" spans="1:1" ht="149.25" customHeight="1">
      <c r="A20" s="1" t="s">
        <v>4</v>
      </c>
    </row>
    <row r="21" spans="1:1" ht="127.5">
      <c r="A21" s="1" t="s">
        <v>5</v>
      </c>
    </row>
    <row r="22" spans="1:1">
      <c r="A22" s="1"/>
    </row>
    <row r="23" spans="1:1" ht="76.5">
      <c r="A23" s="1" t="s">
        <v>6</v>
      </c>
    </row>
    <row r="24" spans="1:1">
      <c r="A24" s="1"/>
    </row>
    <row r="25" spans="1:1">
      <c r="A25" s="1"/>
    </row>
    <row r="26" spans="1:1">
      <c r="A26" s="1"/>
    </row>
    <row r="27" spans="1:1">
      <c r="A27" s="1"/>
    </row>
    <row r="28" spans="1:1">
      <c r="A28" s="1"/>
    </row>
    <row r="29" spans="1:1">
      <c r="A29" s="1"/>
    </row>
    <row r="30" spans="1:1">
      <c r="A30" s="1"/>
    </row>
    <row r="31" spans="1:1">
      <c r="A31" s="1"/>
    </row>
    <row r="32" spans="1:1">
      <c r="A32" s="1"/>
    </row>
    <row r="33" spans="1:2">
      <c r="A33" s="1"/>
    </row>
    <row r="34" spans="1:2">
      <c r="A34" s="1"/>
      <c r="B34" s="99"/>
    </row>
    <row r="35" spans="1:2">
      <c r="A35" s="1"/>
      <c r="B35" s="99"/>
    </row>
    <row r="36" spans="1:2">
      <c r="A36" s="1"/>
    </row>
    <row r="37" spans="1:2">
      <c r="A37" s="1"/>
    </row>
    <row r="38" spans="1:2">
      <c r="A38" s="1"/>
    </row>
    <row r="39" spans="1:2">
      <c r="A39" s="1"/>
    </row>
    <row r="40" spans="1:2">
      <c r="A40" s="1"/>
    </row>
    <row r="41" spans="1:2">
      <c r="A41" s="1"/>
    </row>
    <row r="42" spans="1:2">
      <c r="A42" s="1"/>
    </row>
    <row r="43" spans="1:2">
      <c r="A43" s="1"/>
    </row>
    <row r="44" spans="1:2">
      <c r="A44" s="1"/>
    </row>
    <row r="45" spans="1:2">
      <c r="A45" s="1"/>
    </row>
    <row r="46" spans="1:2">
      <c r="A46" s="1"/>
    </row>
    <row r="47" spans="1:2">
      <c r="A47" s="1"/>
    </row>
    <row r="48" spans="1:2">
      <c r="A48" s="1"/>
    </row>
    <row r="49" spans="1:1">
      <c r="A49" s="1"/>
    </row>
    <row r="50" spans="1:1">
      <c r="A50" s="1"/>
    </row>
    <row r="51" spans="1:1">
      <c r="A51" s="1"/>
    </row>
    <row r="52" spans="1:1">
      <c r="A52" s="1"/>
    </row>
    <row r="53" spans="1:1">
      <c r="A53" s="1"/>
    </row>
    <row r="54" spans="1:1">
      <c r="A54" s="1"/>
    </row>
    <row r="55" spans="1:1">
      <c r="A55" s="1"/>
    </row>
    <row r="56" spans="1:1">
      <c r="A56" s="1"/>
    </row>
    <row r="57" spans="1:1">
      <c r="A57" s="1"/>
    </row>
    <row r="58" spans="1:1">
      <c r="A58" s="1"/>
    </row>
    <row r="59" spans="1:1">
      <c r="A59" s="1"/>
    </row>
    <row r="60" spans="1:1">
      <c r="A60" s="1"/>
    </row>
    <row r="61" spans="1:1">
      <c r="A61" s="1"/>
    </row>
    <row r="62" spans="1:1">
      <c r="A62" s="1"/>
    </row>
    <row r="63" spans="1:1">
      <c r="A63" s="1"/>
    </row>
    <row r="64" spans="1:1">
      <c r="A64" s="1"/>
    </row>
    <row r="65" spans="1:1">
      <c r="A65" s="1"/>
    </row>
    <row r="66" spans="1:1">
      <c r="A66" s="1"/>
    </row>
    <row r="67" spans="1:1">
      <c r="A67" s="1"/>
    </row>
    <row r="68" spans="1:1">
      <c r="A68" s="1"/>
    </row>
    <row r="69" spans="1:1">
      <c r="A69" s="1"/>
    </row>
    <row r="70" spans="1:1">
      <c r="A70" s="1"/>
    </row>
    <row r="71" spans="1:1">
      <c r="A71" s="1"/>
    </row>
    <row r="72" spans="1:1">
      <c r="A72" s="1"/>
    </row>
    <row r="73" spans="1:1">
      <c r="A73" s="1"/>
    </row>
    <row r="74" spans="1:1">
      <c r="A74" s="1"/>
    </row>
    <row r="75" spans="1:1">
      <c r="A75" s="1"/>
    </row>
    <row r="76" spans="1:1">
      <c r="A76" s="1"/>
    </row>
    <row r="77" spans="1:1">
      <c r="A77" s="1"/>
    </row>
    <row r="78" spans="1:1">
      <c r="A78" s="1"/>
    </row>
    <row r="79" spans="1:1">
      <c r="A79" s="1"/>
    </row>
    <row r="80" spans="1:1">
      <c r="A80" s="1"/>
    </row>
    <row r="81" spans="1:1">
      <c r="A81" s="1"/>
    </row>
    <row r="82" spans="1:1">
      <c r="A82" s="1"/>
    </row>
    <row r="83" spans="1:1">
      <c r="A83" s="1"/>
    </row>
    <row r="84" spans="1:1">
      <c r="A84" s="1"/>
    </row>
    <row r="85" spans="1:1">
      <c r="A85" s="1"/>
    </row>
    <row r="86" spans="1:1">
      <c r="A86" s="1"/>
    </row>
    <row r="87" spans="1:1">
      <c r="A87" s="1"/>
    </row>
    <row r="88" spans="1:1">
      <c r="A88" s="1"/>
    </row>
    <row r="89" spans="1:1">
      <c r="A89" s="1"/>
    </row>
    <row r="90" spans="1:1">
      <c r="A90" s="1"/>
    </row>
    <row r="91" spans="1:1">
      <c r="A91" s="1"/>
    </row>
    <row r="92" spans="1:1">
      <c r="A92" s="1"/>
    </row>
    <row r="93" spans="1:1">
      <c r="A93" s="1"/>
    </row>
    <row r="94" spans="1:1">
      <c r="A94" s="1"/>
    </row>
    <row r="95" spans="1:1">
      <c r="A95" s="1"/>
    </row>
    <row r="96" spans="1:1">
      <c r="A96" s="1"/>
    </row>
    <row r="97" spans="1:1">
      <c r="A97" s="1"/>
    </row>
    <row r="98" spans="1:1">
      <c r="A98" s="1"/>
    </row>
    <row r="99" spans="1:1">
      <c r="A99" s="1"/>
    </row>
    <row r="100" spans="1:1">
      <c r="A100" s="1"/>
    </row>
    <row r="101" spans="1:1">
      <c r="A101" s="1"/>
    </row>
    <row r="102" spans="1:1">
      <c r="A102" s="1"/>
    </row>
    <row r="103" spans="1:1">
      <c r="A103" s="1"/>
    </row>
    <row r="104" spans="1:1">
      <c r="A104" s="1"/>
    </row>
    <row r="105" spans="1:1">
      <c r="A105" s="1"/>
    </row>
    <row r="106" spans="1:1">
      <c r="A106" s="1"/>
    </row>
    <row r="107" spans="1:1">
      <c r="A107" s="1"/>
    </row>
    <row r="108" spans="1:1">
      <c r="A108" s="1"/>
    </row>
    <row r="109" spans="1:1">
      <c r="A109" s="1"/>
    </row>
    <row r="110" spans="1:1">
      <c r="A110" s="1"/>
    </row>
    <row r="111" spans="1:1">
      <c r="A111" s="1"/>
    </row>
    <row r="112" spans="1:1">
      <c r="A112" s="1"/>
    </row>
    <row r="113" spans="1:1">
      <c r="A113" s="1"/>
    </row>
    <row r="114" spans="1:1">
      <c r="A114" s="1"/>
    </row>
    <row r="115" spans="1:1">
      <c r="A115" s="1"/>
    </row>
    <row r="116" spans="1:1">
      <c r="A116" s="1"/>
    </row>
    <row r="117" spans="1:1">
      <c r="A117" s="1"/>
    </row>
    <row r="118" spans="1:1">
      <c r="A118" s="1"/>
    </row>
    <row r="119" spans="1:1">
      <c r="A119" s="1"/>
    </row>
    <row r="120" spans="1:1">
      <c r="A120" s="1"/>
    </row>
    <row r="121" spans="1:1">
      <c r="A121" s="1"/>
    </row>
    <row r="122" spans="1:1">
      <c r="A122" s="1"/>
    </row>
    <row r="123" spans="1:1">
      <c r="A123" s="1"/>
    </row>
    <row r="124" spans="1:1">
      <c r="A124" s="1"/>
    </row>
    <row r="125" spans="1:1">
      <c r="A125" s="1"/>
    </row>
    <row r="126" spans="1:1">
      <c r="A126" s="1"/>
    </row>
    <row r="127" spans="1:1">
      <c r="A127" s="1"/>
    </row>
    <row r="128" spans="1:1">
      <c r="A128" s="1"/>
    </row>
    <row r="129" spans="1:1">
      <c r="A129" s="1"/>
    </row>
    <row r="130" spans="1:1">
      <c r="A130" s="1"/>
    </row>
    <row r="131" spans="1:1">
      <c r="A131" s="1"/>
    </row>
    <row r="132" spans="1:1">
      <c r="A132" s="1"/>
    </row>
    <row r="133" spans="1:1">
      <c r="A133" s="1"/>
    </row>
    <row r="134" spans="1:1">
      <c r="A134" s="1"/>
    </row>
    <row r="135" spans="1:1">
      <c r="A135" s="1"/>
    </row>
    <row r="136" spans="1:1">
      <c r="A136" s="1"/>
    </row>
    <row r="137" spans="1:1">
      <c r="A137" s="1"/>
    </row>
    <row r="138" spans="1:1">
      <c r="A138" s="1"/>
    </row>
    <row r="139" spans="1:1">
      <c r="A139" s="1"/>
    </row>
    <row r="140" spans="1:1">
      <c r="A140" s="1"/>
    </row>
    <row r="141" spans="1:1">
      <c r="A141" s="1"/>
    </row>
  </sheetData>
  <pageMargins left="0.98425196850393704" right="0.19685039370078741" top="1.1811023622047245" bottom="1.1811023622047245" header="0.39370078740157483" footer="0.39370078740157483"/>
  <pageSetup paperSize="9" fitToHeight="0" orientation="portrait" r:id="rId1"/>
  <rowBreaks count="1" manualBreakCount="1">
    <brk id="13"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4</vt:i4>
      </vt:variant>
      <vt:variant>
        <vt:lpstr>Imenovani rasponi</vt:lpstr>
      </vt:variant>
      <vt:variant>
        <vt:i4>3</vt:i4>
      </vt:variant>
    </vt:vector>
  </HeadingPairs>
  <TitlesOfParts>
    <vt:vector size="7" baseType="lpstr">
      <vt:lpstr>NASLOVNA</vt:lpstr>
      <vt:lpstr>01. Građevinski radovi</vt:lpstr>
      <vt:lpstr>REKAPITULACIJA</vt:lpstr>
      <vt:lpstr>Opće napomene</vt:lpstr>
      <vt:lpstr>'01. Građevinski radovi'!Podrucje_ispisa</vt:lpstr>
      <vt:lpstr>NASLOVNA!Podrucje_ispisa</vt:lpstr>
      <vt:lpstr>REKAPITULACIJA!Podrucje_ispisa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Branko</dc:creator>
  <cp:lastModifiedBy>sasa koncic</cp:lastModifiedBy>
  <cp:lastPrinted>2025-10-21T12:36:26Z</cp:lastPrinted>
  <dcterms:created xsi:type="dcterms:W3CDTF">2017-11-23T11:45:41Z</dcterms:created>
  <dcterms:modified xsi:type="dcterms:W3CDTF">2025-11-05T09:52:33Z</dcterms:modified>
</cp:coreProperties>
</file>